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gubic\Desktop\IZVRSENJE FIN PLANA 2023\"/>
    </mc:Choice>
  </mc:AlternateContent>
  <xr:revisionPtr revIDLastSave="0" documentId="13_ncr:1_{AB70E462-7C9F-4E2C-ACA6-75F43A82DBBD}" xr6:coauthVersionLast="36" xr6:coauthVersionMax="36" xr10:uidLastSave="{00000000-0000-0000-0000-000000000000}"/>
  <bookViews>
    <workbookView xWindow="0" yWindow="0" windowWidth="22740" windowHeight="1047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2023" sheetId="15" r:id="rId8"/>
  </sheets>
  <definedNames>
    <definedName name="_xlnm.Print_Titles" localSheetId="1">'A.1 PRIHODI EK'!$7:$8</definedName>
    <definedName name="_xlnm.Print_Titles" localSheetId="2">'A.1 RASHODI EK'!$13:$14</definedName>
    <definedName name="_xlnm.Print_Titles" localSheetId="3">'A.2 PRIHODI I RASHODI IF'!$10:$11</definedName>
    <definedName name="_xlnm.Print_Titles" localSheetId="5">'B.1 RAČUN FINANC EK'!$7:$8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4" i="15" l="1"/>
  <c r="F65" i="15"/>
  <c r="E65" i="15"/>
  <c r="D65" i="15"/>
  <c r="E66" i="15"/>
  <c r="F10" i="15" l="1"/>
  <c r="F12" i="15"/>
  <c r="F13" i="15"/>
  <c r="F14" i="15"/>
  <c r="F22" i="15"/>
  <c r="F23" i="15"/>
  <c r="F24" i="15"/>
  <c r="F29" i="15"/>
  <c r="F30" i="15"/>
  <c r="F31" i="15"/>
  <c r="F138" i="15"/>
  <c r="F140" i="15"/>
  <c r="F9" i="15"/>
  <c r="E153" i="15"/>
  <c r="E149" i="15"/>
  <c r="E148" i="15" s="1"/>
  <c r="E142" i="15"/>
  <c r="E110" i="15" s="1"/>
  <c r="E140" i="15"/>
  <c r="E138" i="15"/>
  <c r="E136" i="15"/>
  <c r="E116" i="15"/>
  <c r="F116" i="15" s="1"/>
  <c r="E111" i="15"/>
  <c r="F111" i="15" s="1"/>
  <c r="E103" i="15"/>
  <c r="F103" i="15" s="1"/>
  <c r="E107" i="15"/>
  <c r="F107" i="15" s="1"/>
  <c r="E98" i="15"/>
  <c r="F98" i="15" s="1"/>
  <c r="E96" i="15"/>
  <c r="F96" i="15" s="1"/>
  <c r="E84" i="15"/>
  <c r="E83" i="15" s="1"/>
  <c r="E67" i="15"/>
  <c r="E70" i="15"/>
  <c r="F70" i="15" s="1"/>
  <c r="E76" i="15"/>
  <c r="F76" i="15" s="1"/>
  <c r="E77" i="15"/>
  <c r="F77" i="15" s="1"/>
  <c r="E27" i="15"/>
  <c r="F27" i="15" s="1"/>
  <c r="E25" i="15"/>
  <c r="F25" i="15" s="1"/>
  <c r="E19" i="15"/>
  <c r="F19" i="15" s="1"/>
  <c r="E15" i="15"/>
  <c r="F15" i="15" s="1"/>
  <c r="E109" i="15" l="1"/>
  <c r="F109" i="15" s="1"/>
  <c r="F110" i="15"/>
  <c r="F83" i="15"/>
  <c r="F84" i="15"/>
  <c r="E102" i="15"/>
  <c r="F102" i="15" s="1"/>
  <c r="F142" i="15"/>
  <c r="D102" i="15"/>
  <c r="D101" i="15" s="1"/>
  <c r="F101" i="15" s="1"/>
  <c r="D83" i="15"/>
  <c r="D82" i="15" s="1"/>
  <c r="F82" i="15" s="1"/>
  <c r="D66" i="15"/>
  <c r="F66" i="15" s="1"/>
  <c r="E60" i="15" l="1"/>
  <c r="F60" i="15" s="1"/>
  <c r="E58" i="15"/>
  <c r="F58" i="15" s="1"/>
  <c r="E56" i="15"/>
  <c r="F56" i="15" s="1"/>
  <c r="E54" i="15"/>
  <c r="F54" i="15" s="1"/>
  <c r="E32" i="15"/>
  <c r="F32" i="15" s="1"/>
  <c r="E63" i="15" l="1"/>
  <c r="F63" i="15" s="1"/>
  <c r="F64" i="15"/>
  <c r="XFC32" i="15"/>
  <c r="H27" i="4" l="1"/>
  <c r="H26" i="4"/>
  <c r="H22" i="4"/>
  <c r="H17" i="4"/>
  <c r="H16" i="4"/>
  <c r="H15" i="4"/>
  <c r="H14" i="4"/>
  <c r="H45" i="4"/>
  <c r="H44" i="4"/>
  <c r="H40" i="4"/>
  <c r="H35" i="4"/>
  <c r="H34" i="4"/>
  <c r="H32" i="4"/>
  <c r="H31" i="4"/>
  <c r="I24" i="1" l="1"/>
  <c r="F154" i="6"/>
  <c r="C155" i="6"/>
  <c r="C154" i="6" s="1"/>
  <c r="D155" i="6"/>
  <c r="D154" i="6" s="1"/>
  <c r="F155" i="6"/>
  <c r="D157" i="6"/>
  <c r="C158" i="6"/>
  <c r="C157" i="6" s="1"/>
  <c r="D158" i="6"/>
  <c r="F158" i="6"/>
  <c r="F157" i="6" s="1"/>
  <c r="C161" i="6"/>
  <c r="C160" i="6" s="1"/>
  <c r="D161" i="6"/>
  <c r="D160" i="6" s="1"/>
  <c r="F161" i="6"/>
  <c r="F160" i="6" s="1"/>
  <c r="C163" i="6"/>
  <c r="D163" i="6"/>
  <c r="F163" i="6"/>
  <c r="C165" i="6"/>
  <c r="D165" i="6"/>
  <c r="F165" i="6"/>
  <c r="C167" i="6"/>
  <c r="D167" i="6"/>
  <c r="F167" i="6"/>
  <c r="C105" i="6"/>
  <c r="D105" i="6"/>
  <c r="F105" i="6"/>
  <c r="C109" i="6"/>
  <c r="D109" i="6"/>
  <c r="D104" i="6" s="1"/>
  <c r="F109" i="6"/>
  <c r="C113" i="6"/>
  <c r="D113" i="6"/>
  <c r="F113" i="6"/>
  <c r="H12" i="10"/>
  <c r="K25" i="1"/>
  <c r="D147" i="6"/>
  <c r="D143" i="6"/>
  <c r="D140" i="6"/>
  <c r="D132" i="6"/>
  <c r="D128" i="6"/>
  <c r="D123" i="6"/>
  <c r="D121" i="6"/>
  <c r="D100" i="6"/>
  <c r="D97" i="6"/>
  <c r="D91" i="6"/>
  <c r="D89" i="6"/>
  <c r="D86" i="6"/>
  <c r="D84" i="6"/>
  <c r="D82" i="6"/>
  <c r="D80" i="6"/>
  <c r="D77" i="6"/>
  <c r="D74" i="6"/>
  <c r="D72" i="6"/>
  <c r="D66" i="6"/>
  <c r="D63" i="6"/>
  <c r="D71" i="2"/>
  <c r="D65" i="2"/>
  <c r="D45" i="2"/>
  <c r="D34" i="2"/>
  <c r="D76" i="2" l="1"/>
  <c r="D70" i="2" s="1"/>
  <c r="F104" i="6"/>
  <c r="C104" i="6"/>
  <c r="D79" i="6"/>
  <c r="D71" i="6"/>
  <c r="C35" i="7"/>
  <c r="D11" i="2" l="1"/>
  <c r="D119" i="6"/>
  <c r="D16" i="6"/>
  <c r="K24" i="1"/>
  <c r="J25" i="1"/>
  <c r="D10" i="2" l="1"/>
  <c r="J24" i="1"/>
  <c r="D15" i="6"/>
  <c r="D10" i="8"/>
  <c r="F11" i="8"/>
  <c r="F10" i="8" s="1"/>
  <c r="E11" i="8"/>
  <c r="D11" i="8"/>
  <c r="C11" i="8"/>
  <c r="F14" i="8"/>
  <c r="E14" i="8"/>
  <c r="E13" i="8" s="1"/>
  <c r="D14" i="8"/>
  <c r="C14" i="8"/>
  <c r="F16" i="8"/>
  <c r="E16" i="8"/>
  <c r="D16" i="8"/>
  <c r="C16" i="8"/>
  <c r="F18" i="8"/>
  <c r="E18" i="8"/>
  <c r="D18" i="8"/>
  <c r="C18" i="8"/>
  <c r="E17" i="7"/>
  <c r="H22" i="1" s="1"/>
  <c r="D17" i="7"/>
  <c r="G22" i="1" s="1"/>
  <c r="F19" i="7"/>
  <c r="F18" i="7" s="1"/>
  <c r="C19" i="7"/>
  <c r="F24" i="7"/>
  <c r="C24" i="7"/>
  <c r="F22" i="7"/>
  <c r="C22" i="7"/>
  <c r="F13" i="8" l="1"/>
  <c r="C13" i="8"/>
  <c r="D13" i="8"/>
  <c r="C10" i="8"/>
  <c r="C18" i="7"/>
  <c r="E10" i="8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F28" i="7"/>
  <c r="F27" i="7" s="1"/>
  <c r="C28" i="7"/>
  <c r="F30" i="7"/>
  <c r="C30" i="7"/>
  <c r="C32" i="7"/>
  <c r="F33" i="7"/>
  <c r="C33" i="7"/>
  <c r="F35" i="7"/>
  <c r="F13" i="10"/>
  <c r="E13" i="10"/>
  <c r="D13" i="10"/>
  <c r="C13" i="10"/>
  <c r="F11" i="10"/>
  <c r="F10" i="10" s="1"/>
  <c r="E11" i="10"/>
  <c r="D11" i="10"/>
  <c r="C11" i="10"/>
  <c r="G12" i="10"/>
  <c r="F14" i="4"/>
  <c r="E14" i="4"/>
  <c r="D14" i="4"/>
  <c r="C14" i="4"/>
  <c r="G14" i="4" s="1"/>
  <c r="F16" i="4"/>
  <c r="E16" i="4"/>
  <c r="D16" i="4"/>
  <c r="C16" i="4"/>
  <c r="F18" i="4"/>
  <c r="E18" i="4"/>
  <c r="D18" i="4"/>
  <c r="C18" i="4"/>
  <c r="F20" i="4"/>
  <c r="E20" i="4"/>
  <c r="D20" i="4"/>
  <c r="H20" i="4" s="1"/>
  <c r="C20" i="4"/>
  <c r="F26" i="4"/>
  <c r="E26" i="4"/>
  <c r="D26" i="4"/>
  <c r="C26" i="4"/>
  <c r="F28" i="4"/>
  <c r="E28" i="4"/>
  <c r="D28" i="4"/>
  <c r="C28" i="4"/>
  <c r="F31" i="4"/>
  <c r="E31" i="4"/>
  <c r="D31" i="4"/>
  <c r="C31" i="4"/>
  <c r="F34" i="4"/>
  <c r="E34" i="4"/>
  <c r="D34" i="4"/>
  <c r="C34" i="4"/>
  <c r="F36" i="4"/>
  <c r="E36" i="4"/>
  <c r="D36" i="4"/>
  <c r="C36" i="4"/>
  <c r="F38" i="4"/>
  <c r="E38" i="4"/>
  <c r="D38" i="4"/>
  <c r="C38" i="4"/>
  <c r="F44" i="4"/>
  <c r="E44" i="4"/>
  <c r="D44" i="4"/>
  <c r="C44" i="4"/>
  <c r="F46" i="4"/>
  <c r="E46" i="4"/>
  <c r="D46" i="4"/>
  <c r="C46" i="4"/>
  <c r="D48" i="4"/>
  <c r="E48" i="4"/>
  <c r="F48" i="4"/>
  <c r="C48" i="4"/>
  <c r="G15" i="4"/>
  <c r="G17" i="4"/>
  <c r="G22" i="4"/>
  <c r="G27" i="4"/>
  <c r="G32" i="4"/>
  <c r="G35" i="4"/>
  <c r="G40" i="4"/>
  <c r="G45" i="4"/>
  <c r="G26" i="4" l="1"/>
  <c r="H38" i="4"/>
  <c r="G44" i="4"/>
  <c r="G31" i="4"/>
  <c r="G38" i="4"/>
  <c r="G20" i="4"/>
  <c r="G16" i="4"/>
  <c r="G34" i="4"/>
  <c r="D10" i="10"/>
  <c r="H10" i="10" s="1"/>
  <c r="H11" i="10"/>
  <c r="G11" i="10"/>
  <c r="D30" i="4"/>
  <c r="C10" i="10"/>
  <c r="G10" i="10" s="1"/>
  <c r="C27" i="7"/>
  <c r="E30" i="4"/>
  <c r="F30" i="4"/>
  <c r="E10" i="10"/>
  <c r="F32" i="7"/>
  <c r="F17" i="7" s="1"/>
  <c r="I22" i="1" s="1"/>
  <c r="C17" i="7"/>
  <c r="D13" i="4"/>
  <c r="H13" i="4" s="1"/>
  <c r="C30" i="4"/>
  <c r="F13" i="4"/>
  <c r="C13" i="4"/>
  <c r="E13" i="4"/>
  <c r="E16" i="6"/>
  <c r="H13" i="1" s="1"/>
  <c r="C18" i="6"/>
  <c r="F18" i="6"/>
  <c r="F23" i="6"/>
  <c r="C23" i="6"/>
  <c r="F25" i="6"/>
  <c r="C25" i="6"/>
  <c r="F30" i="6"/>
  <c r="C30" i="6"/>
  <c r="F35" i="6"/>
  <c r="C35" i="6"/>
  <c r="F42" i="6"/>
  <c r="C42" i="6"/>
  <c r="F52" i="6"/>
  <c r="C52" i="6"/>
  <c r="F54" i="6"/>
  <c r="C54" i="6"/>
  <c r="F63" i="6"/>
  <c r="C63" i="6"/>
  <c r="F66" i="6"/>
  <c r="C66" i="6"/>
  <c r="F72" i="6"/>
  <c r="C72" i="6"/>
  <c r="F74" i="6"/>
  <c r="C74" i="6"/>
  <c r="F77" i="6"/>
  <c r="C77" i="6"/>
  <c r="F80" i="6"/>
  <c r="C80" i="6"/>
  <c r="F82" i="6"/>
  <c r="C82" i="6"/>
  <c r="F84" i="6"/>
  <c r="C84" i="6"/>
  <c r="F86" i="6"/>
  <c r="C86" i="6"/>
  <c r="F89" i="6"/>
  <c r="C89" i="6"/>
  <c r="F91" i="6"/>
  <c r="C91" i="6"/>
  <c r="F97" i="6"/>
  <c r="C97" i="6"/>
  <c r="F100" i="6"/>
  <c r="C100" i="6"/>
  <c r="E119" i="6"/>
  <c r="H14" i="1" s="1"/>
  <c r="G14" i="1"/>
  <c r="F121" i="6"/>
  <c r="C121" i="6"/>
  <c r="F123" i="6"/>
  <c r="C123" i="6"/>
  <c r="F128" i="6"/>
  <c r="C128" i="6"/>
  <c r="F132" i="6"/>
  <c r="C132" i="6"/>
  <c r="F140" i="6"/>
  <c r="C140" i="6"/>
  <c r="F143" i="6"/>
  <c r="C143" i="6"/>
  <c r="F147" i="6"/>
  <c r="C147" i="6"/>
  <c r="F150" i="6"/>
  <c r="C150" i="6"/>
  <c r="G151" i="6"/>
  <c r="G144" i="6"/>
  <c r="G137" i="6"/>
  <c r="G133" i="6"/>
  <c r="G124" i="6"/>
  <c r="G101" i="6"/>
  <c r="G70" i="6"/>
  <c r="G69" i="6"/>
  <c r="G68" i="6"/>
  <c r="G67" i="6"/>
  <c r="G61" i="6"/>
  <c r="G60" i="6"/>
  <c r="G59" i="6"/>
  <c r="G58" i="6"/>
  <c r="G57" i="6"/>
  <c r="G56" i="6"/>
  <c r="G55" i="6"/>
  <c r="G53" i="6"/>
  <c r="G51" i="6"/>
  <c r="G50" i="6"/>
  <c r="G49" i="6"/>
  <c r="G48" i="6"/>
  <c r="G47" i="6"/>
  <c r="G46" i="6"/>
  <c r="G45" i="6"/>
  <c r="G44" i="6"/>
  <c r="G43" i="6"/>
  <c r="G40" i="6"/>
  <c r="G38" i="6"/>
  <c r="G36" i="6"/>
  <c r="G34" i="6"/>
  <c r="G33" i="6"/>
  <c r="G32" i="6"/>
  <c r="G31" i="6"/>
  <c r="G28" i="6"/>
  <c r="G27" i="6"/>
  <c r="G24" i="6"/>
  <c r="G21" i="6"/>
  <c r="G20" i="6"/>
  <c r="G19" i="6"/>
  <c r="E11" i="2"/>
  <c r="E10" i="2" s="1"/>
  <c r="H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F46" i="2"/>
  <c r="C46" i="2"/>
  <c r="F48" i="2"/>
  <c r="F45" i="2" s="1"/>
  <c r="C48" i="2"/>
  <c r="C45" i="2" s="1"/>
  <c r="F52" i="2"/>
  <c r="C52" i="2"/>
  <c r="F55" i="2"/>
  <c r="C55" i="2"/>
  <c r="F59" i="2"/>
  <c r="C59" i="2"/>
  <c r="C58" i="2" s="1"/>
  <c r="F63" i="2"/>
  <c r="C63" i="2"/>
  <c r="F66" i="2"/>
  <c r="C66" i="2"/>
  <c r="C65" i="2" s="1"/>
  <c r="F68" i="2"/>
  <c r="C68" i="2"/>
  <c r="E70" i="2"/>
  <c r="H11" i="1" s="1"/>
  <c r="G11" i="1"/>
  <c r="F72" i="2"/>
  <c r="C72" i="2"/>
  <c r="F74" i="2"/>
  <c r="C74" i="2"/>
  <c r="F77" i="2"/>
  <c r="C77" i="2"/>
  <c r="G13" i="4" l="1"/>
  <c r="H30" i="4"/>
  <c r="C34" i="2"/>
  <c r="F71" i="2"/>
  <c r="F34" i="2"/>
  <c r="F58" i="2"/>
  <c r="H58" i="2" s="1"/>
  <c r="F51" i="2"/>
  <c r="H51" i="2" s="1"/>
  <c r="F12" i="2"/>
  <c r="H12" i="2" s="1"/>
  <c r="C51" i="2"/>
  <c r="G51" i="2" s="1"/>
  <c r="G30" i="4"/>
  <c r="F65" i="2"/>
  <c r="G10" i="1"/>
  <c r="C12" i="2"/>
  <c r="F22" i="1"/>
  <c r="C96" i="6"/>
  <c r="E15" i="6"/>
  <c r="C17" i="6"/>
  <c r="G13" i="1"/>
  <c r="G150" i="6"/>
  <c r="G132" i="6"/>
  <c r="G52" i="6"/>
  <c r="F17" i="6"/>
  <c r="H17" i="6" s="1"/>
  <c r="G54" i="6"/>
  <c r="G42" i="6"/>
  <c r="C29" i="6"/>
  <c r="G35" i="6"/>
  <c r="F127" i="6"/>
  <c r="H127" i="6" s="1"/>
  <c r="G30" i="6"/>
  <c r="G23" i="6"/>
  <c r="G123" i="6"/>
  <c r="F62" i="6"/>
  <c r="H62" i="6" s="1"/>
  <c r="G25" i="6"/>
  <c r="C71" i="6"/>
  <c r="C120" i="6"/>
  <c r="C79" i="6"/>
  <c r="G66" i="6"/>
  <c r="F79" i="6"/>
  <c r="F71" i="6"/>
  <c r="C127" i="6"/>
  <c r="C62" i="6"/>
  <c r="G100" i="6"/>
  <c r="F96" i="6"/>
  <c r="H96" i="6" s="1"/>
  <c r="F29" i="6"/>
  <c r="H29" i="6" s="1"/>
  <c r="F120" i="6"/>
  <c r="G18" i="6"/>
  <c r="G143" i="6"/>
  <c r="C71" i="2"/>
  <c r="F80" i="2"/>
  <c r="C80" i="2"/>
  <c r="F84" i="2"/>
  <c r="C84" i="2"/>
  <c r="F87" i="2"/>
  <c r="C87" i="2"/>
  <c r="G15" i="2"/>
  <c r="G16" i="2"/>
  <c r="G23" i="2"/>
  <c r="G24" i="2"/>
  <c r="G29" i="2"/>
  <c r="G30" i="2"/>
  <c r="G31" i="2"/>
  <c r="G35" i="2"/>
  <c r="G36" i="2"/>
  <c r="G52" i="2"/>
  <c r="G53" i="2"/>
  <c r="G54" i="2"/>
  <c r="G55" i="2"/>
  <c r="G56" i="2"/>
  <c r="G59" i="2"/>
  <c r="G60" i="2"/>
  <c r="C11" i="2" l="1"/>
  <c r="F10" i="1" s="1"/>
  <c r="G58" i="2"/>
  <c r="G34" i="2"/>
  <c r="G17" i="6"/>
  <c r="G12" i="2"/>
  <c r="F11" i="2"/>
  <c r="H11" i="2" s="1"/>
  <c r="C16" i="6"/>
  <c r="F13" i="1" s="1"/>
  <c r="C119" i="6"/>
  <c r="G62" i="6"/>
  <c r="H120" i="6"/>
  <c r="G120" i="6"/>
  <c r="F119" i="6"/>
  <c r="I14" i="1" s="1"/>
  <c r="K14" i="1" s="1"/>
  <c r="G127" i="6"/>
  <c r="F16" i="6"/>
  <c r="G29" i="6"/>
  <c r="G96" i="6"/>
  <c r="F76" i="2"/>
  <c r="C76" i="2"/>
  <c r="C70" i="2" s="1"/>
  <c r="F11" i="1" s="1"/>
  <c r="G23" i="1"/>
  <c r="G26" i="1" s="1"/>
  <c r="H12" i="1"/>
  <c r="F12" i="1"/>
  <c r="I10" i="1" l="1"/>
  <c r="G11" i="2"/>
  <c r="F70" i="2"/>
  <c r="I11" i="1" s="1"/>
  <c r="C10" i="2"/>
  <c r="F15" i="6"/>
  <c r="H15" i="6" s="1"/>
  <c r="I13" i="1"/>
  <c r="C15" i="6"/>
  <c r="F14" i="1"/>
  <c r="F15" i="1" s="1"/>
  <c r="F16" i="1" s="1"/>
  <c r="H16" i="6"/>
  <c r="G16" i="6"/>
  <c r="G119" i="6"/>
  <c r="H119" i="6"/>
  <c r="H23" i="1"/>
  <c r="H15" i="1"/>
  <c r="I23" i="1"/>
  <c r="I26" i="1" s="1"/>
  <c r="G12" i="1"/>
  <c r="G15" i="1"/>
  <c r="F23" i="1"/>
  <c r="F26" i="1" s="1"/>
  <c r="I12" i="1" l="1"/>
  <c r="K12" i="1" s="1"/>
  <c r="K10" i="1"/>
  <c r="F27" i="1"/>
  <c r="J13" i="1"/>
  <c r="K13" i="1"/>
  <c r="J12" i="1"/>
  <c r="F10" i="2"/>
  <c r="H10" i="2" s="1"/>
  <c r="J10" i="1"/>
  <c r="G15" i="6"/>
  <c r="J14" i="1"/>
  <c r="I15" i="1"/>
  <c r="H26" i="1"/>
  <c r="J26" i="1"/>
  <c r="H16" i="1"/>
  <c r="H27" i="1" s="1"/>
  <c r="G16" i="1"/>
  <c r="G27" i="1" s="1"/>
  <c r="J15" i="1" l="1"/>
  <c r="K15" i="1"/>
  <c r="G10" i="2"/>
  <c r="I16" i="1"/>
  <c r="I27" i="1" l="1"/>
  <c r="J16" i="1"/>
  <c r="J27" i="1" l="1"/>
</calcChain>
</file>

<file path=xl/sharedStrings.xml><?xml version="1.0" encoding="utf-8"?>
<sst xmlns="http://schemas.openxmlformats.org/spreadsheetml/2006/main" count="938" uniqueCount="595">
  <si>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</si>
  <si>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</si>
  <si>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</si>
  <si>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</si>
  <si>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</si>
  <si>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6=5/2*100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</si>
  <si>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</si>
  <si>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</si>
  <si>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</si>
  <si>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</si>
  <si>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</si>
  <si>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</si>
  <si>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</si>
  <si>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</si>
  <si>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</si>
  <si>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</si>
  <si>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</si>
  <si>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</si>
  <si>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</si>
  <si>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</si>
  <si>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</si>
  <si>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</si>
  <si>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</si>
  <si>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</si>
  <si>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</si>
  <si>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</si>
  <si>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</si>
  <si>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</si>
  <si>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</si>
  <si>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</si>
  <si>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</si>
  <si>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</si>
  <si>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</si>
  <si>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</si>
  <si>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</si>
  <si>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</si>
  <si>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</si>
  <si>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</si>
  <si>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</si>
  <si>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</si>
  <si>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</si>
  <si>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</si>
  <si>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</si>
  <si>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</si>
  <si>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</si>
  <si>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</si>
  <si>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</si>
  <si>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</si>
  <si>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</si>
  <si>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</si>
  <si>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</si>
  <si>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</si>
  <si>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</si>
  <si>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</si>
  <si>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</si>
  <si>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</si>
  <si>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</si>
  <si>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</si>
  <si>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</si>
  <si>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</si>
  <si>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</si>
  <si>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</si>
  <si>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</si>
  <si>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</si>
  <si>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</si>
  <si>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</si>
  <si>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</si>
  <si>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</si>
  <si>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</si>
  <si>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</si>
  <si>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</si>
  <si>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</si>
  <si>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</si>
  <si>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</si>
  <si>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</si>
  <si>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</si>
  <si>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</si>
  <si>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</si>
  <si>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</si>
  <si>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</si>
  <si>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</si>
  <si>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</si>
  <si>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</si>
  <si>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</si>
  <si>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</si>
  <si>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</si>
  <si>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</si>
  <si>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</si>
  <si>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</si>
  <si>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</si>
  <si>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</si>
  <si>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</si>
  <si>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</si>
  <si>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</si>
  <si>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</si>
  <si>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</si>
  <si>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</si>
  <si>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</si>
  <si>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</si>
  <si>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</si>
  <si>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</si>
  <si>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</si>
  <si>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</si>
  <si>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</si>
  <si>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</si>
  <si>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</si>
  <si>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</si>
  <si>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</si>
  <si>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</si>
  <si>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</si>
  <si>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</si>
  <si>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</si>
  <si>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</si>
  <si>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</si>
  <si>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</si>
  <si>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</si>
  <si>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</si>
  <si>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</si>
  <si>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</si>
  <si>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</si>
  <si>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</si>
  <si>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</si>
  <si>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</si>
  <si>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</si>
  <si>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</si>
  <si>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</si>
  <si>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</si>
  <si>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</si>
  <si>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</si>
  <si>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</si>
  <si>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</si>
  <si>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</si>
  <si>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</si>
  <si>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</si>
  <si>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</si>
  <si>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</si>
  <si>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</si>
  <si>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</si>
  <si>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</si>
  <si>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</si>
  <si>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</si>
  <si>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</si>
  <si>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</si>
  <si>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</si>
  <si>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</si>
  <si>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</si>
  <si>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</si>
  <si>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</si>
  <si>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</si>
  <si>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</si>
  <si>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</si>
  <si>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</si>
  <si>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</si>
  <si>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</si>
  <si>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</si>
  <si>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</si>
  <si>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</si>
  <si>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</si>
  <si>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</si>
  <si>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</si>
  <si>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</si>
  <si>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</si>
  <si>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</si>
  <si>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</si>
  <si>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</si>
  <si>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</si>
  <si>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</si>
  <si>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</si>
  <si>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</si>
  <si>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</si>
  <si>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</si>
  <si>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</si>
  <si>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</si>
  <si>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</si>
  <si>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</si>
  <si>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</si>
  <si>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</si>
  <si>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</si>
  <si>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</si>
  <si>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</si>
  <si>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</si>
  <si>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</si>
  <si>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</si>
  <si>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</si>
  <si>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</si>
  <si>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</si>
  <si>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</si>
  <si>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</si>
  <si>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</si>
  <si>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</si>
  <si>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</si>
  <si>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</si>
  <si>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</si>
  <si>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</si>
  <si>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</si>
  <si>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</si>
  <si>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</si>
  <si>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</si>
  <si>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</si>
  <si>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</si>
  <si>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</si>
  <si>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</si>
  <si>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</si>
  <si>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</si>
  <si>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</si>
  <si>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</si>
  <si>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</si>
  <si>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</si>
  <si>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</si>
  <si>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</si>
  <si>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</si>
  <si>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</si>
  <si>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</si>
  <si>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</si>
  <si>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</si>
  <si>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</si>
  <si>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</si>
  <si>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</si>
  <si>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</si>
  <si>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</si>
  <si>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</si>
  <si>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</si>
  <si>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</si>
  <si>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</si>
  <si>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</si>
  <si>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</si>
  <si>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</si>
  <si>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</si>
  <si>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</si>
  <si>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</si>
  <si>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</si>
  <si>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</si>
  <si>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</si>
  <si>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</si>
  <si>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</si>
  <si>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</si>
  <si>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</si>
  <si>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</si>
  <si>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</si>
  <si>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</si>
  <si>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</si>
  <si>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</si>
  <si>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</si>
  <si>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</si>
  <si>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</si>
  <si>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</si>
  <si>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</si>
  <si>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</si>
  <si>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</si>
  <si>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</si>
  <si>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</si>
  <si>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</si>
  <si>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</si>
  <si>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</si>
  <si>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</si>
  <si>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</si>
  <si>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</si>
  <si>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</si>
  <si>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OSTVARENJE/IZVRŠENJE 
01.2022. - 12.2022.</t>
  </si>
  <si>
    <t>TEKUĆI PLAN 
2023.</t>
  </si>
  <si>
    <t>OSTVARENJE/IZVRŠENJE 
01.2023. - 12.2023.</t>
  </si>
  <si>
    <t>INDEKS
(5)/(2)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</si>
  <si>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</si>
  <si>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</si>
  <si>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</si>
  <si>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</si>
  <si>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</si>
  <si>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</si>
  <si>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</si>
  <si>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</si>
  <si>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</si>
  <si>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</si>
  <si>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</si>
  <si>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</si>
  <si>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</si>
  <si>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</si>
  <si>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</si>
  <si>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</si>
  <si>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</si>
  <si>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</si>
  <si>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</si>
  <si>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</si>
  <si>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</si>
  <si>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</si>
  <si>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</si>
  <si>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</si>
  <si>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</si>
  <si>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</si>
  <si>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</si>
  <si>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</si>
  <si>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</si>
  <si>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</si>
  <si>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</si>
  <si>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</si>
  <si>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</si>
  <si>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</si>
  <si>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</si>
  <si>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</si>
  <si>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</si>
  <si>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</si>
  <si>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</si>
  <si>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</si>
  <si>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</si>
  <si>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</si>
  <si>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</si>
  <si>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</si>
  <si>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</si>
  <si>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</si>
  <si>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</si>
  <si>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</si>
  <si>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</si>
  <si>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</si>
  <si>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</si>
  <si>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</si>
  <si>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</si>
  <si>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</si>
  <si>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</si>
  <si>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</si>
  <si>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</si>
  <si>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</si>
  <si>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</si>
  <si>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</si>
  <si>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</si>
  <si>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</si>
  <si>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</si>
  <si>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</si>
  <si>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</si>
  <si>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</si>
  <si>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</si>
  <si>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</si>
  <si>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</si>
  <si>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</si>
  <si>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</si>
  <si>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</si>
  <si>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</si>
  <si>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</si>
  <si>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</si>
  <si>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</si>
  <si>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</si>
  <si>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</si>
  <si>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</si>
  <si>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</si>
  <si>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</si>
  <si>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</si>
  <si>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</si>
  <si>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</si>
  <si>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</si>
  <si>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</si>
  <si>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</si>
  <si>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</si>
  <si>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</si>
  <si>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</si>
  <si>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</si>
  <si>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</si>
  <si>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</si>
  <si>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</si>
  <si>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</si>
  <si>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</si>
  <si>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</si>
  <si>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</si>
  <si>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</si>
  <si>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</si>
  <si>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</si>
  <si>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</si>
  <si>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</si>
  <si>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</si>
  <si>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</si>
  <si>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</si>
  <si>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</si>
  <si>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</si>
  <si>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</si>
  <si>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</si>
  <si>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</si>
  <si>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</si>
  <si>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</si>
  <si>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</si>
  <si>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</si>
  <si>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</si>
  <si>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</si>
  <si>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</si>
  <si>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</si>
  <si>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</si>
  <si>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</si>
  <si>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</si>
  <si>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</si>
  <si>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</si>
  <si>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</si>
  <si>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</si>
  <si>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</si>
  <si>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</si>
  <si>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</si>
  <si>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</si>
  <si>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</si>
  <si>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</si>
  <si>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</si>
  <si>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</si>
  <si>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</si>
  <si>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</si>
  <si>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</si>
  <si>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</si>
  <si>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</si>
  <si>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</si>
  <si>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</si>
  <si>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</si>
  <si>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</si>
  <si>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</si>
  <si>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</si>
  <si>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</si>
  <si>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</si>
  <si>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</si>
  <si>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</si>
  <si>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</si>
  <si>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</si>
  <si>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</si>
  <si>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</si>
  <si>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</si>
  <si>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</si>
  <si>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</si>
  <si>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</si>
  <si>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</si>
  <si>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</si>
  <si>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</si>
  <si>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</si>
  <si>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</si>
  <si>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</si>
  <si>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</si>
  <si>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</si>
  <si>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</si>
  <si>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</si>
  <si>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</si>
  <si>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</si>
  <si>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</si>
  <si>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</si>
  <si>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</si>
  <si>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</si>
  <si>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</si>
  <si>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</si>
  <si>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</si>
  <si>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</si>
  <si>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</si>
  <si>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</si>
  <si>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</si>
  <si>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</si>
  <si>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</si>
  <si>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</si>
  <si>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</si>
  <si>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</si>
  <si>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</si>
  <si>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</si>
  <si>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</si>
  <si>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</si>
  <si>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</si>
  <si>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</si>
  <si>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</si>
  <si>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</si>
  <si>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</si>
  <si>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</si>
  <si>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</si>
  <si>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</si>
  <si>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</si>
  <si>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</si>
  <si>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</si>
  <si>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</si>
  <si>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</si>
  <si>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</si>
  <si>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</si>
  <si>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</si>
  <si>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</si>
  <si>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</si>
  <si>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</si>
  <si>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</si>
  <si>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</si>
  <si>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</si>
  <si>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</si>
  <si>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</si>
  <si>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</si>
  <si>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</si>
  <si>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</si>
  <si>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</si>
  <si>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</si>
  <si>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</si>
  <si>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</si>
  <si>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</si>
  <si>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</si>
  <si>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</si>
  <si>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</si>
  <si>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</si>
  <si>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</si>
  <si>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</si>
  <si>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</si>
  <si>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</si>
  <si>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</si>
  <si>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</si>
  <si>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</si>
  <si>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</si>
  <si>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</si>
  <si>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</si>
  <si>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</si>
  <si>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</si>
  <si>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</si>
  <si>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</si>
  <si>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</si>
  <si>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</si>
  <si>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</si>
  <si>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</si>
  <si>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</si>
  <si>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</si>
  <si>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</si>
  <si>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</si>
  <si>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</si>
  <si>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</si>
  <si>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</si>
  <si>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</si>
  <si>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</si>
  <si>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</si>
  <si>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</si>
  <si>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</si>
  <si>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</si>
  <si>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</si>
  <si>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</si>
  <si>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</si>
  <si>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</si>
  <si>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</si>
  <si>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</si>
  <si>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</si>
  <si>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</si>
  <si>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</si>
  <si>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</si>
  <si>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</si>
  <si>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</si>
  <si>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</si>
  <si>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</si>
  <si>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PRAVOMOĆNE SUDSKE PRESUDE</t>
  </si>
  <si>
    <t>08008</t>
  </si>
  <si>
    <t>A622000</t>
  </si>
  <si>
    <t>A622120</t>
  </si>
  <si>
    <t>A622132</t>
  </si>
  <si>
    <t>A622137</t>
  </si>
  <si>
    <t>PROGRAMSKO FINANCIRANJE JAVNIH ZNANSTVENIH INSTITUTA</t>
  </si>
  <si>
    <t>Prihodi iz proračuna</t>
  </si>
  <si>
    <t>Prihodi iz nadležnog proračuna za financiranje rashoda</t>
  </si>
  <si>
    <t>Prihodi od nadležnog proračuna za financiranje izdataka</t>
  </si>
  <si>
    <t xml:space="preserve">OSTVARENJE/IZVRŠENJE 
1.-12.2022. </t>
  </si>
  <si>
    <t xml:space="preserve">OSTVARENJE/IZVRŠENJE 
1.-12.2023. 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</si>
  <si>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</si>
  <si>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</si>
  <si>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</si>
  <si>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</si>
  <si>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</si>
  <si>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</si>
  <si>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</si>
  <si>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</si>
  <si>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</si>
  <si>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</si>
  <si>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</si>
  <si>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</si>
  <si>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</si>
  <si>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</si>
  <si>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</si>
  <si>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</si>
  <si>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</si>
  <si>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7=5/3*100</t>
  </si>
  <si>
    <t xml:space="preserve"> </t>
  </si>
  <si>
    <t>IZVORNI PLAN
2023.</t>
  </si>
  <si>
    <t>0150</t>
  </si>
  <si>
    <t>Institut za povijest umjetnosti</t>
  </si>
  <si>
    <t>10 000  Zagreb, Ul.G.Vukovara 68</t>
  </si>
  <si>
    <t>OIB :59451980348  ŽR 2360000-1101348433</t>
  </si>
  <si>
    <t>ŠIFRA</t>
  </si>
  <si>
    <t>Naziv</t>
  </si>
  <si>
    <t>Index</t>
  </si>
  <si>
    <t>Naknade za rad predstavničkih i izvršnih tijela,</t>
  </si>
  <si>
    <t>Članarine</t>
  </si>
  <si>
    <t>K113003</t>
  </si>
  <si>
    <t>K200002</t>
  </si>
  <si>
    <t>Usluge knjižnica i arhiva (koštenje i snimanje građe)</t>
  </si>
  <si>
    <t>Ostale nespomenute usluge</t>
  </si>
  <si>
    <t>K200003</t>
  </si>
  <si>
    <t>KONZERVATORSKE PODLOGE</t>
  </si>
  <si>
    <t>K300003</t>
  </si>
  <si>
    <t>'REDOVNA DJELATNOST JAVNIH INSTITUTA (IZ EVIDENCIJSKIH PRIHODA)</t>
  </si>
  <si>
    <t>brojčana oznaka</t>
  </si>
  <si>
    <t>K300002</t>
  </si>
  <si>
    <t>IZDAVAŠTVO I MEĐUNARODNI PROJEKTI</t>
  </si>
  <si>
    <t>KOMPETITIVNI PROJEKTI HRVATSEK ZAKLADE ZA ZNANOST</t>
  </si>
  <si>
    <t>HRZZ RAZVOJ KARIJERE DOKTORAND A- PLAĆE</t>
  </si>
  <si>
    <t>KONZERVATORSKI ELABORATI I STUDIJE</t>
  </si>
  <si>
    <t>IBAN: HR9323600001101348433</t>
  </si>
  <si>
    <t>Javni instituti u Republici Hrvatskoj - Institut za povijest umjetnosti</t>
  </si>
  <si>
    <t>ULAGANJA U ZNANSTVENO ISTRAŽIVAČKU  DJELATNOST - Institut za povijest umjetnosti</t>
  </si>
  <si>
    <t>REDOVNA DJELATNOST JAVNIH INSTITUTA - PLAĆE I MATERIJALNA PRAVA ZAPOSLENIH</t>
  </si>
  <si>
    <r>
      <t xml:space="preserve">GODIŠNJI IZVJEŠTAJ O IZVRŠENJU FINANCIJSKOG PLANA </t>
    </r>
    <r>
      <rPr>
        <b/>
        <sz val="12"/>
        <color rgb="FFFF0000"/>
        <rFont val="Arial"/>
        <family val="2"/>
        <charset val="238"/>
      </rPr>
      <t>INSTITUTA ZA POVIJEST UMJETNOSTI
ZA 2023. GODINU</t>
    </r>
  </si>
  <si>
    <t>IZVORNI PLAN  2023.</t>
  </si>
  <si>
    <t>TEKUĆI PLAN 2023.</t>
  </si>
  <si>
    <t>INDEKS
(5)/(3)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</si>
</sst>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\ _k_n_-;\-* #,##0.00\ _k_n_-;_-* &quot;-&quot;??\ _k_n_-;_-@_-"/>
    <numFmt numFmtId="164" formatCode="?,???,??0.00"/>
    <numFmt numFmtId="165" formatCode="?0.00"/>
    <numFmt numFmtId="166" formatCode="????"/>
    <numFmt numFmtId="167" formatCode="??,??0.00"/>
    <numFmt numFmtId="168" formatCode="??0.00"/>
    <numFmt numFmtId="169" formatCode="?,??0.00"/>
    <numFmt numFmtId="170" formatCode="??"/>
    <numFmt numFmtId="171" formatCode="?????"/>
    <numFmt numFmtId="172" formatCode="??????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color indexed="44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color rgb="FFFF0000"/>
      <name val="Arial"/>
      <family val="2"/>
      <charset val="238"/>
    </font>
    <font>
      <sz val="11"/>
      <color theme="1"/>
      <name val="Calibri"/>
      <family val="2"/>
      <scheme val="minor"/>
    </font>
    <font>
      <sz val="8"/>
      <name val="0"/>
      <charset val="238"/>
    </font>
    <font>
      <b/>
      <sz val="10"/>
      <color theme="1" tint="4.9989318521683403E-2"/>
      <name val="Times New Roman"/>
      <family val="1"/>
      <charset val="238"/>
    </font>
    <font>
      <sz val="10"/>
      <color theme="1" tint="4.9989318521683403E-2"/>
      <name val="Times New Roman"/>
      <family val="1"/>
      <charset val="238"/>
    </font>
    <font>
      <b/>
      <sz val="12"/>
      <color theme="1" tint="4.9989318521683403E-2"/>
      <name val="Arial"/>
      <family val="2"/>
      <charset val="238"/>
    </font>
    <font>
      <sz val="11"/>
      <color theme="1" tint="4.9989318521683403E-2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8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  <xf numFmtId="43" fontId="39" fillId="0" borderId="0" applyFont="0" applyFill="0" applyBorder="0" applyAlignment="0" applyProtection="0"/>
    <xf numFmtId="0" fontId="40" fillId="0" borderId="5"/>
  </cellStyleXfs>
  <cellXfs count="311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3" fontId="9" fillId="2" borderId="2" xfId="1" applyNumberFormat="1" applyFont="1" applyFill="1" applyBorder="1" applyAlignment="1">
      <alignment horizontal="center" vertical="center" wrapText="1"/>
    </xf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4" fontId="34" fillId="4" borderId="7" xfId="2" applyNumberFormat="1" applyFont="1" applyFill="1" applyBorder="1" applyAlignment="1">
      <alignment horizontal="center" vertical="center" wrapText="1" justifyLastLine="1"/>
    </xf>
    <xf numFmtId="1" fontId="35" fillId="4" borderId="4" xfId="12" applyNumberFormat="1" applyFont="1" applyFill="1" applyBorder="1" applyAlignment="1">
      <alignment horizontal="center" vertical="center"/>
    </xf>
    <xf numFmtId="0" fontId="18" fillId="0" borderId="0" xfId="2" quotePrefix="1" applyNumberFormat="1" applyFont="1" applyFill="1" applyBorder="1">
      <alignment horizontal="left" vertical="center" indent="1"/>
    </xf>
    <xf numFmtId="0" fontId="36" fillId="0" borderId="0" xfId="5" quotePrefix="1" applyFont="1" applyFill="1" applyBorder="1">
      <alignment horizontal="center" vertical="center"/>
    </xf>
    <xf numFmtId="0" fontId="37" fillId="26" borderId="0" xfId="12" applyFont="1" applyFill="1" applyBorder="1" applyAlignment="1">
      <alignment horizontal="center" vertical="center"/>
    </xf>
    <xf numFmtId="4" fontId="22" fillId="26" borderId="0" xfId="3" applyNumberFormat="1" applyFont="1" applyFill="1" applyBorder="1">
      <alignment vertical="center"/>
    </xf>
    <xf numFmtId="3" fontId="22" fillId="26" borderId="0" xfId="3" applyNumberFormat="1" applyFont="1" applyFill="1" applyBorder="1">
      <alignment vertical="center"/>
    </xf>
    <xf numFmtId="4" fontId="22" fillId="0" borderId="0" xfId="3" applyNumberFormat="1" applyFont="1" applyFill="1" applyBorder="1">
      <alignment vertical="center"/>
    </xf>
    <xf numFmtId="4" fontId="22" fillId="25" borderId="0" xfId="3" applyNumberFormat="1" applyFont="1" applyFill="1" applyBorder="1">
      <alignment vertical="center"/>
    </xf>
    <xf numFmtId="4" fontId="21" fillId="0" borderId="0" xfId="3" applyNumberFormat="1" applyFont="1" applyFill="1" applyBorder="1">
      <alignment vertical="center"/>
    </xf>
    <xf numFmtId="0" fontId="18" fillId="26" borderId="0" xfId="7" quotePrefix="1" applyFont="1" applyFill="1" applyBorder="1" applyAlignment="1">
      <alignment horizontal="left" vertical="center" wrapText="1" indent="3"/>
    </xf>
    <xf numFmtId="0" fontId="18" fillId="26" borderId="0" xfId="7" quotePrefix="1" applyFont="1" applyFill="1" applyBorder="1">
      <alignment horizontal="left" vertical="center" wrapText="1"/>
    </xf>
    <xf numFmtId="4" fontId="23" fillId="0" borderId="0" xfId="12" applyNumberFormat="1" applyFont="1" applyFill="1" applyBorder="1"/>
    <xf numFmtId="0" fontId="5" fillId="3" borderId="4" xfId="1" applyFont="1" applyFill="1" applyBorder="1" applyAlignment="1">
      <alignment vertical="center"/>
    </xf>
    <xf numFmtId="0" fontId="3" fillId="0" borderId="0" xfId="14" applyFont="1" applyFill="1" applyAlignment="1">
      <alignment horizontal="center" vertical="center" wrapText="1"/>
    </xf>
    <xf numFmtId="0" fontId="42" fillId="0" borderId="0" xfId="10" quotePrefix="1" applyFont="1" applyFill="1" applyBorder="1">
      <alignment horizontal="left" vertical="center" wrapText="1"/>
    </xf>
    <xf numFmtId="0" fontId="42" fillId="0" borderId="0" xfId="10" quotePrefix="1" applyFont="1" applyFill="1" applyBorder="1" applyAlignment="1">
      <alignment horizontal="left" vertical="center" indent="9"/>
    </xf>
    <xf numFmtId="0" fontId="42" fillId="0" borderId="0" xfId="0" applyFont="1" applyFill="1" applyBorder="1"/>
    <xf numFmtId="0" fontId="42" fillId="0" borderId="0" xfId="10" quotePrefix="1" applyFont="1" applyFill="1" applyBorder="1" applyAlignment="1">
      <alignment horizontal="left" vertical="center" indent="1"/>
    </xf>
    <xf numFmtId="166" fontId="42" fillId="0" borderId="0" xfId="46" applyNumberFormat="1" applyFont="1" applyFill="1" applyBorder="1" applyAlignment="1">
      <alignment horizontal="left" vertical="center"/>
    </xf>
    <xf numFmtId="0" fontId="42" fillId="0" borderId="0" xfId="0" applyFont="1" applyFill="1" applyBorder="1" applyAlignment="1">
      <alignment horizontal="center"/>
    </xf>
    <xf numFmtId="43" fontId="42" fillId="0" borderId="0" xfId="46" applyFont="1" applyFill="1" applyBorder="1" applyAlignment="1">
      <alignment horizontal="left" vertical="center"/>
    </xf>
    <xf numFmtId="3" fontId="42" fillId="0" borderId="0" xfId="46" applyNumberFormat="1" applyFont="1" applyFill="1" applyBorder="1" applyAlignment="1">
      <alignment horizontal="right" vertical="center"/>
    </xf>
    <xf numFmtId="165" fontId="42" fillId="0" borderId="0" xfId="46" applyNumberFormat="1" applyFont="1" applyFill="1" applyBorder="1" applyAlignment="1">
      <alignment horizontal="right" vertical="center"/>
    </xf>
    <xf numFmtId="170" fontId="42" fillId="0" borderId="0" xfId="46" applyNumberFormat="1" applyFont="1" applyFill="1" applyBorder="1" applyAlignment="1">
      <alignment horizontal="center" vertical="center"/>
    </xf>
    <xf numFmtId="3" fontId="42" fillId="0" borderId="0" xfId="8" applyNumberFormat="1" applyFont="1" applyFill="1" applyBorder="1">
      <alignment horizontal="right" vertical="center"/>
    </xf>
    <xf numFmtId="4" fontId="42" fillId="0" borderId="0" xfId="0" applyNumberFormat="1" applyFont="1" applyFill="1" applyBorder="1"/>
    <xf numFmtId="169" fontId="42" fillId="0" borderId="0" xfId="46" applyNumberFormat="1" applyFont="1" applyFill="1" applyBorder="1" applyAlignment="1">
      <alignment horizontal="right" vertical="center"/>
    </xf>
    <xf numFmtId="172" fontId="42" fillId="0" borderId="0" xfId="46" applyNumberFormat="1" applyFont="1" applyFill="1" applyBorder="1" applyAlignment="1">
      <alignment horizontal="left" vertical="center"/>
    </xf>
    <xf numFmtId="171" fontId="42" fillId="0" borderId="0" xfId="46" applyNumberFormat="1" applyFont="1" applyFill="1" applyBorder="1" applyAlignment="1">
      <alignment horizontal="left" vertical="center"/>
    </xf>
    <xf numFmtId="3" fontId="42" fillId="0" borderId="0" xfId="0" applyNumberFormat="1" applyFont="1" applyFill="1" applyBorder="1"/>
    <xf numFmtId="0" fontId="41" fillId="0" borderId="0" xfId="0" applyFont="1" applyFill="1" applyBorder="1"/>
    <xf numFmtId="0" fontId="41" fillId="0" borderId="0" xfId="10" quotePrefix="1" applyFont="1" applyFill="1" applyBorder="1" applyAlignment="1">
      <alignment horizontal="left" vertical="center" indent="1"/>
    </xf>
    <xf numFmtId="0" fontId="41" fillId="0" borderId="0" xfId="0" applyFont="1" applyFill="1" applyBorder="1" applyAlignment="1">
      <alignment horizontal="center"/>
    </xf>
    <xf numFmtId="43" fontId="41" fillId="0" borderId="0" xfId="46" applyFont="1" applyFill="1" applyBorder="1" applyAlignment="1">
      <alignment horizontal="center" vertical="center"/>
    </xf>
    <xf numFmtId="43" fontId="41" fillId="0" borderId="0" xfId="46" applyFont="1" applyFill="1" applyBorder="1" applyAlignment="1">
      <alignment horizontal="left" vertical="center"/>
    </xf>
    <xf numFmtId="3" fontId="41" fillId="0" borderId="0" xfId="46" applyNumberFormat="1" applyFont="1" applyFill="1" applyBorder="1" applyAlignment="1">
      <alignment horizontal="right" vertical="center"/>
    </xf>
    <xf numFmtId="165" fontId="41" fillId="0" borderId="0" xfId="46" applyNumberFormat="1" applyFont="1" applyFill="1" applyBorder="1" applyAlignment="1">
      <alignment horizontal="right" vertical="center"/>
    </xf>
    <xf numFmtId="170" fontId="41" fillId="0" borderId="0" xfId="46" applyNumberFormat="1" applyFont="1" applyFill="1" applyBorder="1" applyAlignment="1">
      <alignment horizontal="center" vertical="center"/>
    </xf>
    <xf numFmtId="3" fontId="41" fillId="0" borderId="0" xfId="8" applyNumberFormat="1" applyFont="1" applyFill="1" applyBorder="1">
      <alignment horizontal="right" vertical="center"/>
    </xf>
    <xf numFmtId="4" fontId="41" fillId="0" borderId="0" xfId="0" applyNumberFormat="1" applyFont="1" applyFill="1" applyBorder="1"/>
    <xf numFmtId="3" fontId="41" fillId="0" borderId="0" xfId="0" applyNumberFormat="1" applyFont="1" applyFill="1" applyBorder="1"/>
    <xf numFmtId="0" fontId="41" fillId="0" borderId="0" xfId="7" quotePrefix="1" applyFont="1" applyFill="1" applyBorder="1" applyAlignment="1">
      <alignment horizontal="left" vertical="center" indent="3"/>
    </xf>
    <xf numFmtId="43" fontId="41" fillId="0" borderId="0" xfId="46" quotePrefix="1" applyFont="1" applyFill="1" applyBorder="1" applyAlignment="1">
      <alignment horizontal="left" vertical="center" wrapText="1"/>
    </xf>
    <xf numFmtId="43" fontId="41" fillId="0" borderId="0" xfId="46" applyFont="1" applyFill="1" applyBorder="1" applyAlignment="1">
      <alignment horizontal="left" vertical="center" wrapText="1"/>
    </xf>
    <xf numFmtId="0" fontId="41" fillId="0" borderId="0" xfId="10" quotePrefix="1" applyFont="1" applyFill="1" applyBorder="1" applyAlignment="1">
      <alignment horizontal="center" vertical="center"/>
    </xf>
    <xf numFmtId="164" fontId="42" fillId="0" borderId="0" xfId="0" applyNumberFormat="1" applyFont="1" applyFill="1" applyBorder="1"/>
    <xf numFmtId="3" fontId="41" fillId="0" borderId="0" xfId="3" applyNumberFormat="1" applyFont="1" applyFill="1" applyBorder="1">
      <alignment vertical="center"/>
    </xf>
    <xf numFmtId="0" fontId="42" fillId="0" borderId="0" xfId="10" quotePrefix="1" applyFont="1" applyFill="1" applyBorder="1" applyAlignment="1">
      <alignment horizontal="center" vertical="center"/>
    </xf>
    <xf numFmtId="3" fontId="42" fillId="0" borderId="0" xfId="3" applyNumberFormat="1" applyFont="1" applyFill="1" applyBorder="1">
      <alignment vertical="center"/>
    </xf>
    <xf numFmtId="167" fontId="42" fillId="0" borderId="0" xfId="0" applyNumberFormat="1" applyFont="1" applyFill="1" applyBorder="1"/>
    <xf numFmtId="168" fontId="42" fillId="0" borderId="0" xfId="0" applyNumberFormat="1" applyFont="1" applyFill="1" applyBorder="1"/>
    <xf numFmtId="170" fontId="42" fillId="0" borderId="0" xfId="46" applyNumberFormat="1" applyFont="1" applyFill="1" applyBorder="1" applyAlignment="1">
      <alignment horizontal="left" vertical="center"/>
    </xf>
    <xf numFmtId="0" fontId="41" fillId="0" borderId="0" xfId="10" quotePrefix="1" applyNumberFormat="1" applyFont="1" applyFill="1" applyBorder="1" applyAlignment="1">
      <alignment horizontal="center" vertical="center"/>
    </xf>
    <xf numFmtId="170" fontId="41" fillId="0" borderId="0" xfId="46" applyNumberFormat="1" applyFont="1" applyFill="1" applyBorder="1" applyAlignment="1">
      <alignment horizontal="left" vertical="center"/>
    </xf>
    <xf numFmtId="0" fontId="41" fillId="0" borderId="0" xfId="7" quotePrefix="1" applyFont="1" applyFill="1" applyBorder="1" applyAlignment="1">
      <alignment horizontal="left" vertical="center"/>
    </xf>
    <xf numFmtId="0" fontId="41" fillId="0" borderId="0" xfId="0" applyFont="1" applyFill="1" applyBorder="1" applyAlignment="1">
      <alignment horizontal="left"/>
    </xf>
    <xf numFmtId="0" fontId="41" fillId="0" borderId="0" xfId="10" quotePrefix="1" applyFont="1" applyFill="1" applyBorder="1" applyAlignment="1">
      <alignment horizontal="left" vertical="center"/>
    </xf>
    <xf numFmtId="0" fontId="42" fillId="0" borderId="0" xfId="10" quotePrefix="1" applyFont="1" applyFill="1" applyBorder="1" applyAlignment="1">
      <alignment horizontal="left" vertical="center"/>
    </xf>
    <xf numFmtId="0" fontId="42" fillId="0" borderId="0" xfId="0" applyFont="1" applyFill="1" applyBorder="1" applyAlignment="1">
      <alignment horizontal="left"/>
    </xf>
    <xf numFmtId="4" fontId="41" fillId="0" borderId="0" xfId="46" applyNumberFormat="1" applyFont="1" applyFill="1" applyBorder="1" applyAlignment="1">
      <alignment horizontal="right" vertical="center"/>
    </xf>
    <xf numFmtId="4" fontId="42" fillId="0" borderId="0" xfId="46" applyNumberFormat="1" applyFont="1" applyFill="1" applyBorder="1" applyAlignment="1">
      <alignment horizontal="right" vertical="center"/>
    </xf>
    <xf numFmtId="43" fontId="42" fillId="0" borderId="0" xfId="46" applyFont="1" applyFill="1" applyBorder="1" applyAlignment="1">
      <alignment horizontal="left" vertical="top"/>
    </xf>
    <xf numFmtId="0" fontId="44" fillId="0" borderId="0" xfId="0" applyFont="1" applyBorder="1"/>
    <xf numFmtId="43" fontId="41" fillId="0" borderId="0" xfId="46" applyFont="1" applyFill="1" applyBorder="1" applyAlignment="1">
      <alignment horizontal="center" vertical="top"/>
    </xf>
    <xf numFmtId="43" fontId="41" fillId="4" borderId="0" xfId="46" applyFont="1" applyFill="1" applyBorder="1" applyAlignment="1">
      <alignment horizontal="center" vertical="center"/>
    </xf>
    <xf numFmtId="0" fontId="41" fillId="4" borderId="0" xfId="0" applyFont="1" applyFill="1" applyBorder="1" applyAlignment="1">
      <alignment horizontal="center" vertical="center" wrapText="1"/>
    </xf>
    <xf numFmtId="4" fontId="41" fillId="4" borderId="0" xfId="2" applyNumberFormat="1" applyFont="1" applyFill="1" applyBorder="1" applyAlignment="1">
      <alignment horizontal="center" vertical="center" wrapText="1" justifyLastLine="1"/>
    </xf>
    <xf numFmtId="0" fontId="42" fillId="0" borderId="0" xfId="0" applyFont="1" applyFill="1" applyBorder="1" applyAlignment="1">
      <alignment vertical="center"/>
    </xf>
    <xf numFmtId="0" fontId="42" fillId="0" borderId="0" xfId="0" applyFont="1" applyBorder="1" applyAlignment="1">
      <alignment horizontal="center"/>
    </xf>
    <xf numFmtId="0" fontId="42" fillId="0" borderId="0" xfId="0" applyFont="1" applyBorder="1"/>
    <xf numFmtId="4" fontId="5" fillId="3" borderId="2" xfId="1" applyNumberFormat="1" applyFont="1" applyFill="1" applyBorder="1" applyAlignment="1">
      <alignment horizontal="right" vertical="center" wrapText="1"/>
    </xf>
    <xf numFmtId="0" fontId="5" fillId="0" borderId="3" xfId="1" quotePrefix="1" applyFont="1" applyBorder="1" applyAlignment="1">
      <alignment horizontal="left" vertical="center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3" fontId="35" fillId="4" borderId="4" xfId="12" applyNumberFormat="1" applyFont="1" applyFill="1" applyBorder="1" applyAlignment="1">
      <alignment horizontal="center" vertical="center" wrapText="1" justifyLastLine="1"/>
    </xf>
    <xf numFmtId="3" fontId="34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43" fillId="0" borderId="0" xfId="14" applyFont="1" applyFill="1" applyBorder="1" applyAlignment="1">
      <alignment horizontal="center" vertical="center" wrapText="1"/>
    </xf>
  </cellXfs>
  <cellStyles count="48">
    <cellStyle name="Comma" xfId="46" builtinId="3"/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assignedItem 2" xfId="47" xr:uid="{69EA973B-8C86-450E-A2F4-150934074F2F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7</xdr:row>
      <xdr:rowOff>161925</xdr:rowOff>
    </xdr:from>
    <xdr:to>
      <xdr:col>2</xdr:col>
      <xdr:colOff>0</xdr:colOff>
      <xdr:row>9</xdr:row>
      <xdr:rowOff>28575</xdr:rowOff>
    </xdr:to>
    <xdr:sp macro="" textlink="">
      <xdr:nvSpPr>
        <xdr:cNvPr id="8" name="Line 9">
          <a:extLst>
            <a:ext uri="{FF2B5EF4-FFF2-40B4-BE49-F238E27FC236}">
              <a16:creationId xmlns:a16="http://schemas.microsoft.com/office/drawing/2014/main" id="{E7C33657-E5CF-48B6-84D3-1CC97578E94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10490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</xdr:row>
      <xdr:rowOff>0</xdr:rowOff>
    </xdr:from>
    <xdr:to>
      <xdr:col>2</xdr:col>
      <xdr:colOff>0</xdr:colOff>
      <xdr:row>10</xdr:row>
      <xdr:rowOff>0</xdr:rowOff>
    </xdr:to>
    <xdr:sp macro="" textlink="">
      <xdr:nvSpPr>
        <xdr:cNvPr id="14" name="Line 17">
          <a:extLst>
            <a:ext uri="{FF2B5EF4-FFF2-40B4-BE49-F238E27FC236}">
              <a16:creationId xmlns:a16="http://schemas.microsoft.com/office/drawing/2014/main" id="{B818B918-72C1-40C8-B109-4188C9F4BD6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247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</xdr:row>
      <xdr:rowOff>0</xdr:rowOff>
    </xdr:from>
    <xdr:to>
      <xdr:col>3</xdr:col>
      <xdr:colOff>28575</xdr:colOff>
      <xdr:row>11</xdr:row>
      <xdr:rowOff>28575</xdr:rowOff>
    </xdr:to>
    <xdr:sp macro="" textlink="">
      <xdr:nvSpPr>
        <xdr:cNvPr id="16" name="Line 20">
          <a:extLst>
            <a:ext uri="{FF2B5EF4-FFF2-40B4-BE49-F238E27FC236}">
              <a16:creationId xmlns:a16="http://schemas.microsoft.com/office/drawing/2014/main" id="{EC881CDD-8B64-4CE4-96A5-BABD0B5967A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400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</xdr:row>
      <xdr:rowOff>0</xdr:rowOff>
    </xdr:from>
    <xdr:to>
      <xdr:col>4</xdr:col>
      <xdr:colOff>38100</xdr:colOff>
      <xdr:row>11</xdr:row>
      <xdr:rowOff>28575</xdr:rowOff>
    </xdr:to>
    <xdr:sp macro="" textlink="">
      <xdr:nvSpPr>
        <xdr:cNvPr id="18" name="Line 23">
          <a:extLst>
            <a:ext uri="{FF2B5EF4-FFF2-40B4-BE49-F238E27FC236}">
              <a16:creationId xmlns:a16="http://schemas.microsoft.com/office/drawing/2014/main" id="{D7CCABD7-D7F9-4333-94BF-B3D9680C94E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400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11</xdr:row>
      <xdr:rowOff>28575</xdr:rowOff>
    </xdr:to>
    <xdr:sp macro="" textlink="">
      <xdr:nvSpPr>
        <xdr:cNvPr id="19" name="Line 25">
          <a:extLst>
            <a:ext uri="{FF2B5EF4-FFF2-40B4-BE49-F238E27FC236}">
              <a16:creationId xmlns:a16="http://schemas.microsoft.com/office/drawing/2014/main" id="{5EC63018-62A3-4461-8EB1-29C7512BAFC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400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</xdr:row>
      <xdr:rowOff>0</xdr:rowOff>
    </xdr:from>
    <xdr:to>
      <xdr:col>3</xdr:col>
      <xdr:colOff>28575</xdr:colOff>
      <xdr:row>15</xdr:row>
      <xdr:rowOff>28575</xdr:rowOff>
    </xdr:to>
    <xdr:sp macro="" textlink="">
      <xdr:nvSpPr>
        <xdr:cNvPr id="21" name="Line 28">
          <a:extLst>
            <a:ext uri="{FF2B5EF4-FFF2-40B4-BE49-F238E27FC236}">
              <a16:creationId xmlns:a16="http://schemas.microsoft.com/office/drawing/2014/main" id="{4830D783-7D4A-4F63-B12E-763F88507AC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552575"/>
          <a:ext cx="0" cy="4857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</xdr:row>
      <xdr:rowOff>0</xdr:rowOff>
    </xdr:from>
    <xdr:to>
      <xdr:col>4</xdr:col>
      <xdr:colOff>38100</xdr:colOff>
      <xdr:row>15</xdr:row>
      <xdr:rowOff>28575</xdr:rowOff>
    </xdr:to>
    <xdr:sp macro="" textlink="">
      <xdr:nvSpPr>
        <xdr:cNvPr id="23" name="Line 31">
          <a:extLst>
            <a:ext uri="{FF2B5EF4-FFF2-40B4-BE49-F238E27FC236}">
              <a16:creationId xmlns:a16="http://schemas.microsoft.com/office/drawing/2014/main" id="{164E5651-9C3F-4BFC-A896-DDD4DE47595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552575"/>
          <a:ext cx="0" cy="4857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</xdr:row>
      <xdr:rowOff>0</xdr:rowOff>
    </xdr:from>
    <xdr:to>
      <xdr:col>2</xdr:col>
      <xdr:colOff>0</xdr:colOff>
      <xdr:row>15</xdr:row>
      <xdr:rowOff>28575</xdr:rowOff>
    </xdr:to>
    <xdr:sp macro="" textlink="">
      <xdr:nvSpPr>
        <xdr:cNvPr id="24" name="Line 33">
          <a:extLst>
            <a:ext uri="{FF2B5EF4-FFF2-40B4-BE49-F238E27FC236}">
              <a16:creationId xmlns:a16="http://schemas.microsoft.com/office/drawing/2014/main" id="{B0C39AA7-AEB8-4A44-B81E-51C59ED0744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552575"/>
          <a:ext cx="0" cy="4857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</xdr:row>
      <xdr:rowOff>0</xdr:rowOff>
    </xdr:from>
    <xdr:to>
      <xdr:col>3</xdr:col>
      <xdr:colOff>28575</xdr:colOff>
      <xdr:row>16</xdr:row>
      <xdr:rowOff>0</xdr:rowOff>
    </xdr:to>
    <xdr:sp macro="" textlink="">
      <xdr:nvSpPr>
        <xdr:cNvPr id="27" name="Line 36">
          <a:extLst>
            <a:ext uri="{FF2B5EF4-FFF2-40B4-BE49-F238E27FC236}">
              <a16:creationId xmlns:a16="http://schemas.microsoft.com/office/drawing/2014/main" id="{B648FE29-EDEB-41D5-8A02-7485B1D82C0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00977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15</xdr:row>
      <xdr:rowOff>0</xdr:rowOff>
    </xdr:from>
    <xdr:to>
      <xdr:col>4</xdr:col>
      <xdr:colOff>38100</xdr:colOff>
      <xdr:row>16</xdr:row>
      <xdr:rowOff>0</xdr:rowOff>
    </xdr:to>
    <xdr:sp macro="" textlink="">
      <xdr:nvSpPr>
        <xdr:cNvPr id="29" name="Line 39">
          <a:extLst>
            <a:ext uri="{FF2B5EF4-FFF2-40B4-BE49-F238E27FC236}">
              <a16:creationId xmlns:a16="http://schemas.microsoft.com/office/drawing/2014/main" id="{31466C08-FC8A-4890-9D16-C1661E9B6C7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00977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15</xdr:row>
      <xdr:rowOff>0</xdr:rowOff>
    </xdr:from>
    <xdr:to>
      <xdr:col>2</xdr:col>
      <xdr:colOff>0</xdr:colOff>
      <xdr:row>16</xdr:row>
      <xdr:rowOff>0</xdr:rowOff>
    </xdr:to>
    <xdr:sp macro="" textlink="">
      <xdr:nvSpPr>
        <xdr:cNvPr id="30" name="Line 41">
          <a:extLst>
            <a:ext uri="{FF2B5EF4-FFF2-40B4-BE49-F238E27FC236}">
              <a16:creationId xmlns:a16="http://schemas.microsoft.com/office/drawing/2014/main" id="{C1D0AC12-F865-481E-A10A-95CF4FB88F5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00977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16</xdr:row>
      <xdr:rowOff>0</xdr:rowOff>
    </xdr:from>
    <xdr:to>
      <xdr:col>3</xdr:col>
      <xdr:colOff>28575</xdr:colOff>
      <xdr:row>16</xdr:row>
      <xdr:rowOff>38100</xdr:rowOff>
    </xdr:to>
    <xdr:sp macro="" textlink="">
      <xdr:nvSpPr>
        <xdr:cNvPr id="33" name="Line 52">
          <a:extLst>
            <a:ext uri="{FF2B5EF4-FFF2-40B4-BE49-F238E27FC236}">
              <a16:creationId xmlns:a16="http://schemas.microsoft.com/office/drawing/2014/main" id="{0228A225-6CBA-43B4-BF0E-5F975E8DE92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15265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16</xdr:row>
      <xdr:rowOff>0</xdr:rowOff>
    </xdr:from>
    <xdr:to>
      <xdr:col>4</xdr:col>
      <xdr:colOff>38100</xdr:colOff>
      <xdr:row>16</xdr:row>
      <xdr:rowOff>38100</xdr:rowOff>
    </xdr:to>
    <xdr:sp macro="" textlink="">
      <xdr:nvSpPr>
        <xdr:cNvPr id="35" name="Line 55">
          <a:extLst>
            <a:ext uri="{FF2B5EF4-FFF2-40B4-BE49-F238E27FC236}">
              <a16:creationId xmlns:a16="http://schemas.microsoft.com/office/drawing/2014/main" id="{D5C55B06-9B45-4576-BB7D-EC5213F909C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15265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16</xdr:row>
      <xdr:rowOff>0</xdr:rowOff>
    </xdr:from>
    <xdr:to>
      <xdr:col>2</xdr:col>
      <xdr:colOff>0</xdr:colOff>
      <xdr:row>16</xdr:row>
      <xdr:rowOff>38100</xdr:rowOff>
    </xdr:to>
    <xdr:sp macro="" textlink="">
      <xdr:nvSpPr>
        <xdr:cNvPr id="36" name="Line 57">
          <a:extLst>
            <a:ext uri="{FF2B5EF4-FFF2-40B4-BE49-F238E27FC236}">
              <a16:creationId xmlns:a16="http://schemas.microsoft.com/office/drawing/2014/main" id="{504DF617-FF64-45FD-A5EF-B15AB329E4D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15265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16</xdr:row>
      <xdr:rowOff>0</xdr:rowOff>
    </xdr:from>
    <xdr:to>
      <xdr:col>3</xdr:col>
      <xdr:colOff>28575</xdr:colOff>
      <xdr:row>17</xdr:row>
      <xdr:rowOff>0</xdr:rowOff>
    </xdr:to>
    <xdr:sp macro="" textlink="">
      <xdr:nvSpPr>
        <xdr:cNvPr id="39" name="Line 60">
          <a:extLst>
            <a:ext uri="{FF2B5EF4-FFF2-40B4-BE49-F238E27FC236}">
              <a16:creationId xmlns:a16="http://schemas.microsoft.com/office/drawing/2014/main" id="{82B2289B-EDC4-415B-A2C4-46F6E4D6380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152650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16</xdr:row>
      <xdr:rowOff>0</xdr:rowOff>
    </xdr:from>
    <xdr:to>
      <xdr:col>4</xdr:col>
      <xdr:colOff>38100</xdr:colOff>
      <xdr:row>17</xdr:row>
      <xdr:rowOff>0</xdr:rowOff>
    </xdr:to>
    <xdr:sp macro="" textlink="">
      <xdr:nvSpPr>
        <xdr:cNvPr id="41" name="Line 63">
          <a:extLst>
            <a:ext uri="{FF2B5EF4-FFF2-40B4-BE49-F238E27FC236}">
              <a16:creationId xmlns:a16="http://schemas.microsoft.com/office/drawing/2014/main" id="{8AF9127D-3CD0-4F39-9FE7-0629771768E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152650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16</xdr:row>
      <xdr:rowOff>0</xdr:rowOff>
    </xdr:from>
    <xdr:to>
      <xdr:col>2</xdr:col>
      <xdr:colOff>0</xdr:colOff>
      <xdr:row>17</xdr:row>
      <xdr:rowOff>0</xdr:rowOff>
    </xdr:to>
    <xdr:sp macro="" textlink="">
      <xdr:nvSpPr>
        <xdr:cNvPr id="42" name="Line 65">
          <a:extLst>
            <a:ext uri="{FF2B5EF4-FFF2-40B4-BE49-F238E27FC236}">
              <a16:creationId xmlns:a16="http://schemas.microsoft.com/office/drawing/2014/main" id="{4469876F-BEF3-4AF8-9BFA-18C1BB050EB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152650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17</xdr:row>
      <xdr:rowOff>0</xdr:rowOff>
    </xdr:from>
    <xdr:to>
      <xdr:col>3</xdr:col>
      <xdr:colOff>28575</xdr:colOff>
      <xdr:row>17</xdr:row>
      <xdr:rowOff>38100</xdr:rowOff>
    </xdr:to>
    <xdr:sp macro="" textlink="">
      <xdr:nvSpPr>
        <xdr:cNvPr id="45" name="Line 76">
          <a:extLst>
            <a:ext uri="{FF2B5EF4-FFF2-40B4-BE49-F238E27FC236}">
              <a16:creationId xmlns:a16="http://schemas.microsoft.com/office/drawing/2014/main" id="{F2294612-BDA0-4B04-823A-007ACE5F4EA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295525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0</xdr:rowOff>
    </xdr:from>
    <xdr:to>
      <xdr:col>4</xdr:col>
      <xdr:colOff>38100</xdr:colOff>
      <xdr:row>17</xdr:row>
      <xdr:rowOff>38100</xdr:rowOff>
    </xdr:to>
    <xdr:sp macro="" textlink="">
      <xdr:nvSpPr>
        <xdr:cNvPr id="47" name="Line 79">
          <a:extLst>
            <a:ext uri="{FF2B5EF4-FFF2-40B4-BE49-F238E27FC236}">
              <a16:creationId xmlns:a16="http://schemas.microsoft.com/office/drawing/2014/main" id="{68D854BA-4DCC-4897-A35C-FDA008801DA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295525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17</xdr:row>
      <xdr:rowOff>0</xdr:rowOff>
    </xdr:from>
    <xdr:to>
      <xdr:col>2</xdr:col>
      <xdr:colOff>0</xdr:colOff>
      <xdr:row>17</xdr:row>
      <xdr:rowOff>38100</xdr:rowOff>
    </xdr:to>
    <xdr:sp macro="" textlink="">
      <xdr:nvSpPr>
        <xdr:cNvPr id="48" name="Line 81">
          <a:extLst>
            <a:ext uri="{FF2B5EF4-FFF2-40B4-BE49-F238E27FC236}">
              <a16:creationId xmlns:a16="http://schemas.microsoft.com/office/drawing/2014/main" id="{1B2715FE-1064-42F4-BCB1-DC7A0363745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295525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17</xdr:row>
      <xdr:rowOff>0</xdr:rowOff>
    </xdr:from>
    <xdr:to>
      <xdr:col>3</xdr:col>
      <xdr:colOff>28575</xdr:colOff>
      <xdr:row>18</xdr:row>
      <xdr:rowOff>0</xdr:rowOff>
    </xdr:to>
    <xdr:sp macro="" textlink="">
      <xdr:nvSpPr>
        <xdr:cNvPr id="51" name="Line 84">
          <a:extLst>
            <a:ext uri="{FF2B5EF4-FFF2-40B4-BE49-F238E27FC236}">
              <a16:creationId xmlns:a16="http://schemas.microsoft.com/office/drawing/2014/main" id="{8AAECBA2-0394-4882-9901-C971128EA26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29552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0</xdr:rowOff>
    </xdr:from>
    <xdr:to>
      <xdr:col>4</xdr:col>
      <xdr:colOff>38100</xdr:colOff>
      <xdr:row>18</xdr:row>
      <xdr:rowOff>0</xdr:rowOff>
    </xdr:to>
    <xdr:sp macro="" textlink="">
      <xdr:nvSpPr>
        <xdr:cNvPr id="53" name="Line 87">
          <a:extLst>
            <a:ext uri="{FF2B5EF4-FFF2-40B4-BE49-F238E27FC236}">
              <a16:creationId xmlns:a16="http://schemas.microsoft.com/office/drawing/2014/main" id="{0886CF12-E8F0-4B12-A8BB-7EA1AA784CB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29552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17</xdr:row>
      <xdr:rowOff>0</xdr:rowOff>
    </xdr:from>
    <xdr:to>
      <xdr:col>2</xdr:col>
      <xdr:colOff>0</xdr:colOff>
      <xdr:row>18</xdr:row>
      <xdr:rowOff>0</xdr:rowOff>
    </xdr:to>
    <xdr:sp macro="" textlink="">
      <xdr:nvSpPr>
        <xdr:cNvPr id="54" name="Line 89">
          <a:extLst>
            <a:ext uri="{FF2B5EF4-FFF2-40B4-BE49-F238E27FC236}">
              <a16:creationId xmlns:a16="http://schemas.microsoft.com/office/drawing/2014/main" id="{690FDAE8-DBFF-4EB6-98AD-DEA236E6347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29552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19</xdr:row>
      <xdr:rowOff>0</xdr:rowOff>
    </xdr:from>
    <xdr:to>
      <xdr:col>3</xdr:col>
      <xdr:colOff>28575</xdr:colOff>
      <xdr:row>19</xdr:row>
      <xdr:rowOff>38100</xdr:rowOff>
    </xdr:to>
    <xdr:sp macro="" textlink="">
      <xdr:nvSpPr>
        <xdr:cNvPr id="57" name="Line 100">
          <a:extLst>
            <a:ext uri="{FF2B5EF4-FFF2-40B4-BE49-F238E27FC236}">
              <a16:creationId xmlns:a16="http://schemas.microsoft.com/office/drawing/2014/main" id="{0C23DE2A-05E8-4E6E-8CFA-2DEFE36B08B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43840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19</xdr:row>
      <xdr:rowOff>0</xdr:rowOff>
    </xdr:from>
    <xdr:to>
      <xdr:col>4</xdr:col>
      <xdr:colOff>38100</xdr:colOff>
      <xdr:row>19</xdr:row>
      <xdr:rowOff>38100</xdr:rowOff>
    </xdr:to>
    <xdr:sp macro="" textlink="">
      <xdr:nvSpPr>
        <xdr:cNvPr id="59" name="Line 103">
          <a:extLst>
            <a:ext uri="{FF2B5EF4-FFF2-40B4-BE49-F238E27FC236}">
              <a16:creationId xmlns:a16="http://schemas.microsoft.com/office/drawing/2014/main" id="{50002B7D-1C8A-42D4-9F29-1F82F7E1B24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43840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19</xdr:row>
      <xdr:rowOff>0</xdr:rowOff>
    </xdr:from>
    <xdr:to>
      <xdr:col>2</xdr:col>
      <xdr:colOff>0</xdr:colOff>
      <xdr:row>19</xdr:row>
      <xdr:rowOff>38100</xdr:rowOff>
    </xdr:to>
    <xdr:sp macro="" textlink="">
      <xdr:nvSpPr>
        <xdr:cNvPr id="60" name="Line 105">
          <a:extLst>
            <a:ext uri="{FF2B5EF4-FFF2-40B4-BE49-F238E27FC236}">
              <a16:creationId xmlns:a16="http://schemas.microsoft.com/office/drawing/2014/main" id="{1FFD6FC4-DD2D-4508-A4B5-9E83CE44A8D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43840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19</xdr:row>
      <xdr:rowOff>0</xdr:rowOff>
    </xdr:from>
    <xdr:to>
      <xdr:col>3</xdr:col>
      <xdr:colOff>28575</xdr:colOff>
      <xdr:row>20</xdr:row>
      <xdr:rowOff>0</xdr:rowOff>
    </xdr:to>
    <xdr:sp macro="" textlink="">
      <xdr:nvSpPr>
        <xdr:cNvPr id="63" name="Line 108">
          <a:extLst>
            <a:ext uri="{FF2B5EF4-FFF2-40B4-BE49-F238E27FC236}">
              <a16:creationId xmlns:a16="http://schemas.microsoft.com/office/drawing/2014/main" id="{18354DB9-8066-4673-87C5-386AD174E71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438400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19</xdr:row>
      <xdr:rowOff>0</xdr:rowOff>
    </xdr:from>
    <xdr:to>
      <xdr:col>4</xdr:col>
      <xdr:colOff>38100</xdr:colOff>
      <xdr:row>20</xdr:row>
      <xdr:rowOff>0</xdr:rowOff>
    </xdr:to>
    <xdr:sp macro="" textlink="">
      <xdr:nvSpPr>
        <xdr:cNvPr id="65" name="Line 111">
          <a:extLst>
            <a:ext uri="{FF2B5EF4-FFF2-40B4-BE49-F238E27FC236}">
              <a16:creationId xmlns:a16="http://schemas.microsoft.com/office/drawing/2014/main" id="{68C785E6-3A17-4F2B-B29D-4E6E4863F77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438400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66" name="Line 113">
          <a:extLst>
            <a:ext uri="{FF2B5EF4-FFF2-40B4-BE49-F238E27FC236}">
              <a16:creationId xmlns:a16="http://schemas.microsoft.com/office/drawing/2014/main" id="{E0EAAF18-6BA8-4A75-8ED1-D0A25CD9DA2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438400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20</xdr:row>
      <xdr:rowOff>0</xdr:rowOff>
    </xdr:from>
    <xdr:to>
      <xdr:col>3</xdr:col>
      <xdr:colOff>28575</xdr:colOff>
      <xdr:row>20</xdr:row>
      <xdr:rowOff>38100</xdr:rowOff>
    </xdr:to>
    <xdr:sp macro="" textlink="">
      <xdr:nvSpPr>
        <xdr:cNvPr id="69" name="Line 124">
          <a:extLst>
            <a:ext uri="{FF2B5EF4-FFF2-40B4-BE49-F238E27FC236}">
              <a16:creationId xmlns:a16="http://schemas.microsoft.com/office/drawing/2014/main" id="{6F4ED4D4-B253-4F44-B23D-F4EDF7ECABF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581275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20</xdr:row>
      <xdr:rowOff>0</xdr:rowOff>
    </xdr:from>
    <xdr:to>
      <xdr:col>4</xdr:col>
      <xdr:colOff>38100</xdr:colOff>
      <xdr:row>20</xdr:row>
      <xdr:rowOff>38100</xdr:rowOff>
    </xdr:to>
    <xdr:sp macro="" textlink="">
      <xdr:nvSpPr>
        <xdr:cNvPr id="71" name="Line 127">
          <a:extLst>
            <a:ext uri="{FF2B5EF4-FFF2-40B4-BE49-F238E27FC236}">
              <a16:creationId xmlns:a16="http://schemas.microsoft.com/office/drawing/2014/main" id="{7E8734B4-23EF-40E3-BAC7-CA0DDDC2C27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581275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20</xdr:row>
      <xdr:rowOff>0</xdr:rowOff>
    </xdr:from>
    <xdr:to>
      <xdr:col>2</xdr:col>
      <xdr:colOff>0</xdr:colOff>
      <xdr:row>20</xdr:row>
      <xdr:rowOff>38100</xdr:rowOff>
    </xdr:to>
    <xdr:sp macro="" textlink="">
      <xdr:nvSpPr>
        <xdr:cNvPr id="72" name="Line 129">
          <a:extLst>
            <a:ext uri="{FF2B5EF4-FFF2-40B4-BE49-F238E27FC236}">
              <a16:creationId xmlns:a16="http://schemas.microsoft.com/office/drawing/2014/main" id="{B9A749F3-1386-438C-8177-F3C6A3904AB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581275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20</xdr:row>
      <xdr:rowOff>0</xdr:rowOff>
    </xdr:from>
    <xdr:to>
      <xdr:col>3</xdr:col>
      <xdr:colOff>28575</xdr:colOff>
      <xdr:row>21</xdr:row>
      <xdr:rowOff>0</xdr:rowOff>
    </xdr:to>
    <xdr:sp macro="" textlink="">
      <xdr:nvSpPr>
        <xdr:cNvPr id="75" name="Line 132">
          <a:extLst>
            <a:ext uri="{FF2B5EF4-FFF2-40B4-BE49-F238E27FC236}">
              <a16:creationId xmlns:a16="http://schemas.microsoft.com/office/drawing/2014/main" id="{7AFF3419-FDCA-4047-82D4-1A2FEF94B2A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58127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20</xdr:row>
      <xdr:rowOff>0</xdr:rowOff>
    </xdr:from>
    <xdr:to>
      <xdr:col>4</xdr:col>
      <xdr:colOff>38100</xdr:colOff>
      <xdr:row>21</xdr:row>
      <xdr:rowOff>0</xdr:rowOff>
    </xdr:to>
    <xdr:sp macro="" textlink="">
      <xdr:nvSpPr>
        <xdr:cNvPr id="77" name="Line 135">
          <a:extLst>
            <a:ext uri="{FF2B5EF4-FFF2-40B4-BE49-F238E27FC236}">
              <a16:creationId xmlns:a16="http://schemas.microsoft.com/office/drawing/2014/main" id="{A65CDFC3-7133-44D4-8767-82F7BC7B530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58127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20</xdr:row>
      <xdr:rowOff>0</xdr:rowOff>
    </xdr:from>
    <xdr:to>
      <xdr:col>2</xdr:col>
      <xdr:colOff>0</xdr:colOff>
      <xdr:row>21</xdr:row>
      <xdr:rowOff>0</xdr:rowOff>
    </xdr:to>
    <xdr:sp macro="" textlink="">
      <xdr:nvSpPr>
        <xdr:cNvPr id="78" name="Line 137">
          <a:extLst>
            <a:ext uri="{FF2B5EF4-FFF2-40B4-BE49-F238E27FC236}">
              <a16:creationId xmlns:a16="http://schemas.microsoft.com/office/drawing/2014/main" id="{01590342-B3B6-4DA0-BBB0-D345F0931A9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581275"/>
          <a:ext cx="0" cy="1428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66</xdr:row>
      <xdr:rowOff>0</xdr:rowOff>
    </xdr:from>
    <xdr:to>
      <xdr:col>3</xdr:col>
      <xdr:colOff>28575</xdr:colOff>
      <xdr:row>67</xdr:row>
      <xdr:rowOff>28575</xdr:rowOff>
    </xdr:to>
    <xdr:sp macro="" textlink="">
      <xdr:nvSpPr>
        <xdr:cNvPr id="87" name="Line 156">
          <a:extLst>
            <a:ext uri="{FF2B5EF4-FFF2-40B4-BE49-F238E27FC236}">
              <a16:creationId xmlns:a16="http://schemas.microsoft.com/office/drawing/2014/main" id="{A5ED7599-A168-422E-B998-BD3E55C30EC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724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66</xdr:row>
      <xdr:rowOff>0</xdr:rowOff>
    </xdr:from>
    <xdr:to>
      <xdr:col>5</xdr:col>
      <xdr:colOff>342900</xdr:colOff>
      <xdr:row>67</xdr:row>
      <xdr:rowOff>28575</xdr:rowOff>
    </xdr:to>
    <xdr:sp macro="" textlink="">
      <xdr:nvSpPr>
        <xdr:cNvPr id="88" name="Line 158">
          <a:extLst>
            <a:ext uri="{FF2B5EF4-FFF2-40B4-BE49-F238E27FC236}">
              <a16:creationId xmlns:a16="http://schemas.microsoft.com/office/drawing/2014/main" id="{4FC5AA9D-EA49-4D68-BF2E-D27DCE774A6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724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66</xdr:row>
      <xdr:rowOff>0</xdr:rowOff>
    </xdr:from>
    <xdr:to>
      <xdr:col>4</xdr:col>
      <xdr:colOff>38100</xdr:colOff>
      <xdr:row>67</xdr:row>
      <xdr:rowOff>28575</xdr:rowOff>
    </xdr:to>
    <xdr:sp macro="" textlink="">
      <xdr:nvSpPr>
        <xdr:cNvPr id="89" name="Line 159">
          <a:extLst>
            <a:ext uri="{FF2B5EF4-FFF2-40B4-BE49-F238E27FC236}">
              <a16:creationId xmlns:a16="http://schemas.microsoft.com/office/drawing/2014/main" id="{9286C6AD-5399-4383-9B23-60F7D992FBA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724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66</xdr:row>
      <xdr:rowOff>0</xdr:rowOff>
    </xdr:from>
    <xdr:to>
      <xdr:col>2</xdr:col>
      <xdr:colOff>0</xdr:colOff>
      <xdr:row>67</xdr:row>
      <xdr:rowOff>28575</xdr:rowOff>
    </xdr:to>
    <xdr:sp macro="" textlink="">
      <xdr:nvSpPr>
        <xdr:cNvPr id="90" name="Line 161">
          <a:extLst>
            <a:ext uri="{FF2B5EF4-FFF2-40B4-BE49-F238E27FC236}">
              <a16:creationId xmlns:a16="http://schemas.microsoft.com/office/drawing/2014/main" id="{BC9F9291-60F1-47CA-83D8-E09E1527850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724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67</xdr:row>
      <xdr:rowOff>0</xdr:rowOff>
    </xdr:from>
    <xdr:to>
      <xdr:col>3</xdr:col>
      <xdr:colOff>28575</xdr:colOff>
      <xdr:row>68</xdr:row>
      <xdr:rowOff>0</xdr:rowOff>
    </xdr:to>
    <xdr:sp macro="" textlink="">
      <xdr:nvSpPr>
        <xdr:cNvPr id="93" name="Line 164">
          <a:extLst>
            <a:ext uri="{FF2B5EF4-FFF2-40B4-BE49-F238E27FC236}">
              <a16:creationId xmlns:a16="http://schemas.microsoft.com/office/drawing/2014/main" id="{4613FC91-F8BE-4505-B4D9-647ADA1E260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87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67</xdr:row>
      <xdr:rowOff>0</xdr:rowOff>
    </xdr:from>
    <xdr:to>
      <xdr:col>5</xdr:col>
      <xdr:colOff>342900</xdr:colOff>
      <xdr:row>68</xdr:row>
      <xdr:rowOff>0</xdr:rowOff>
    </xdr:to>
    <xdr:sp macro="" textlink="">
      <xdr:nvSpPr>
        <xdr:cNvPr id="94" name="Line 166">
          <a:extLst>
            <a:ext uri="{FF2B5EF4-FFF2-40B4-BE49-F238E27FC236}">
              <a16:creationId xmlns:a16="http://schemas.microsoft.com/office/drawing/2014/main" id="{296EA641-C897-4138-A6F0-D0D55E3CB3D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87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67</xdr:row>
      <xdr:rowOff>0</xdr:rowOff>
    </xdr:from>
    <xdr:to>
      <xdr:col>4</xdr:col>
      <xdr:colOff>38100</xdr:colOff>
      <xdr:row>68</xdr:row>
      <xdr:rowOff>0</xdr:rowOff>
    </xdr:to>
    <xdr:sp macro="" textlink="">
      <xdr:nvSpPr>
        <xdr:cNvPr id="95" name="Line 167">
          <a:extLst>
            <a:ext uri="{FF2B5EF4-FFF2-40B4-BE49-F238E27FC236}">
              <a16:creationId xmlns:a16="http://schemas.microsoft.com/office/drawing/2014/main" id="{73DF348A-3FE4-4AFB-8787-9D6CBAFFBFA5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87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67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96" name="Line 169">
          <a:extLst>
            <a:ext uri="{FF2B5EF4-FFF2-40B4-BE49-F238E27FC236}">
              <a16:creationId xmlns:a16="http://schemas.microsoft.com/office/drawing/2014/main" id="{A3ADF3C3-B8C6-474E-A05A-68D7E600A3B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87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68</xdr:row>
      <xdr:rowOff>0</xdr:rowOff>
    </xdr:from>
    <xdr:to>
      <xdr:col>3</xdr:col>
      <xdr:colOff>28575</xdr:colOff>
      <xdr:row>68</xdr:row>
      <xdr:rowOff>38100</xdr:rowOff>
    </xdr:to>
    <xdr:sp macro="" textlink="">
      <xdr:nvSpPr>
        <xdr:cNvPr id="105" name="Line 180">
          <a:extLst>
            <a:ext uri="{FF2B5EF4-FFF2-40B4-BE49-F238E27FC236}">
              <a16:creationId xmlns:a16="http://schemas.microsoft.com/office/drawing/2014/main" id="{1B1831AF-C50A-4B5C-964E-E533488AEEE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16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68</xdr:row>
      <xdr:rowOff>0</xdr:rowOff>
    </xdr:from>
    <xdr:to>
      <xdr:col>5</xdr:col>
      <xdr:colOff>342900</xdr:colOff>
      <xdr:row>68</xdr:row>
      <xdr:rowOff>38100</xdr:rowOff>
    </xdr:to>
    <xdr:sp macro="" textlink="">
      <xdr:nvSpPr>
        <xdr:cNvPr id="106" name="Line 182">
          <a:extLst>
            <a:ext uri="{FF2B5EF4-FFF2-40B4-BE49-F238E27FC236}">
              <a16:creationId xmlns:a16="http://schemas.microsoft.com/office/drawing/2014/main" id="{FE9DECD2-45EB-4F50-B2B8-3106DFAA635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1623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68</xdr:row>
      <xdr:rowOff>0</xdr:rowOff>
    </xdr:from>
    <xdr:to>
      <xdr:col>4</xdr:col>
      <xdr:colOff>38100</xdr:colOff>
      <xdr:row>68</xdr:row>
      <xdr:rowOff>38100</xdr:rowOff>
    </xdr:to>
    <xdr:sp macro="" textlink="">
      <xdr:nvSpPr>
        <xdr:cNvPr id="107" name="Line 183">
          <a:extLst>
            <a:ext uri="{FF2B5EF4-FFF2-40B4-BE49-F238E27FC236}">
              <a16:creationId xmlns:a16="http://schemas.microsoft.com/office/drawing/2014/main" id="{0495228F-CAC9-4827-9A17-E6C290342A6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16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68</xdr:row>
      <xdr:rowOff>0</xdr:rowOff>
    </xdr:from>
    <xdr:to>
      <xdr:col>2</xdr:col>
      <xdr:colOff>0</xdr:colOff>
      <xdr:row>68</xdr:row>
      <xdr:rowOff>38100</xdr:rowOff>
    </xdr:to>
    <xdr:sp macro="" textlink="">
      <xdr:nvSpPr>
        <xdr:cNvPr id="108" name="Line 185">
          <a:extLst>
            <a:ext uri="{FF2B5EF4-FFF2-40B4-BE49-F238E27FC236}">
              <a16:creationId xmlns:a16="http://schemas.microsoft.com/office/drawing/2014/main" id="{BBEDABC8-C8F7-4C8B-999B-7ACFFDD0BC8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16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68</xdr:row>
      <xdr:rowOff>0</xdr:rowOff>
    </xdr:from>
    <xdr:to>
      <xdr:col>3</xdr:col>
      <xdr:colOff>28575</xdr:colOff>
      <xdr:row>69</xdr:row>
      <xdr:rowOff>0</xdr:rowOff>
    </xdr:to>
    <xdr:sp macro="" textlink="">
      <xdr:nvSpPr>
        <xdr:cNvPr id="111" name="Line 188">
          <a:extLst>
            <a:ext uri="{FF2B5EF4-FFF2-40B4-BE49-F238E27FC236}">
              <a16:creationId xmlns:a16="http://schemas.microsoft.com/office/drawing/2014/main" id="{C90A53E1-E7A1-4AE7-860C-1C7B2A9C778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30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68</xdr:row>
      <xdr:rowOff>0</xdr:rowOff>
    </xdr:from>
    <xdr:to>
      <xdr:col>5</xdr:col>
      <xdr:colOff>342900</xdr:colOff>
      <xdr:row>69</xdr:row>
      <xdr:rowOff>0</xdr:rowOff>
    </xdr:to>
    <xdr:sp macro="" textlink="">
      <xdr:nvSpPr>
        <xdr:cNvPr id="112" name="Line 190">
          <a:extLst>
            <a:ext uri="{FF2B5EF4-FFF2-40B4-BE49-F238E27FC236}">
              <a16:creationId xmlns:a16="http://schemas.microsoft.com/office/drawing/2014/main" id="{6F02A420-AC78-447F-99C6-A13BA58B0E4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30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68</xdr:row>
      <xdr:rowOff>0</xdr:rowOff>
    </xdr:from>
    <xdr:to>
      <xdr:col>4</xdr:col>
      <xdr:colOff>38100</xdr:colOff>
      <xdr:row>69</xdr:row>
      <xdr:rowOff>0</xdr:rowOff>
    </xdr:to>
    <xdr:sp macro="" textlink="">
      <xdr:nvSpPr>
        <xdr:cNvPr id="113" name="Line 191">
          <a:extLst>
            <a:ext uri="{FF2B5EF4-FFF2-40B4-BE49-F238E27FC236}">
              <a16:creationId xmlns:a16="http://schemas.microsoft.com/office/drawing/2014/main" id="{ABDC0E45-A930-4478-9F0D-25AB6C0F141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30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68</xdr:row>
      <xdr:rowOff>0</xdr:rowOff>
    </xdr:from>
    <xdr:to>
      <xdr:col>2</xdr:col>
      <xdr:colOff>0</xdr:colOff>
      <xdr:row>69</xdr:row>
      <xdr:rowOff>0</xdr:rowOff>
    </xdr:to>
    <xdr:sp macro="" textlink="">
      <xdr:nvSpPr>
        <xdr:cNvPr id="114" name="Line 193">
          <a:extLst>
            <a:ext uri="{FF2B5EF4-FFF2-40B4-BE49-F238E27FC236}">
              <a16:creationId xmlns:a16="http://schemas.microsoft.com/office/drawing/2014/main" id="{5F248085-E163-4703-BAD3-2648654FF00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30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70</xdr:row>
      <xdr:rowOff>0</xdr:rowOff>
    </xdr:from>
    <xdr:to>
      <xdr:col>3</xdr:col>
      <xdr:colOff>28575</xdr:colOff>
      <xdr:row>70</xdr:row>
      <xdr:rowOff>38100</xdr:rowOff>
    </xdr:to>
    <xdr:sp macro="" textlink="">
      <xdr:nvSpPr>
        <xdr:cNvPr id="123" name="Line 204">
          <a:extLst>
            <a:ext uri="{FF2B5EF4-FFF2-40B4-BE49-F238E27FC236}">
              <a16:creationId xmlns:a16="http://schemas.microsoft.com/office/drawing/2014/main" id="{B731C431-72EE-48BE-8CA5-B56A0C15844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59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70</xdr:row>
      <xdr:rowOff>0</xdr:rowOff>
    </xdr:from>
    <xdr:to>
      <xdr:col>5</xdr:col>
      <xdr:colOff>342900</xdr:colOff>
      <xdr:row>70</xdr:row>
      <xdr:rowOff>38100</xdr:rowOff>
    </xdr:to>
    <xdr:sp macro="" textlink="">
      <xdr:nvSpPr>
        <xdr:cNvPr id="124" name="Line 206">
          <a:extLst>
            <a:ext uri="{FF2B5EF4-FFF2-40B4-BE49-F238E27FC236}">
              <a16:creationId xmlns:a16="http://schemas.microsoft.com/office/drawing/2014/main" id="{5B6923CA-4D74-4650-8403-8A2F0DE17C4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5909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70</xdr:row>
      <xdr:rowOff>0</xdr:rowOff>
    </xdr:from>
    <xdr:to>
      <xdr:col>4</xdr:col>
      <xdr:colOff>38100</xdr:colOff>
      <xdr:row>70</xdr:row>
      <xdr:rowOff>38100</xdr:rowOff>
    </xdr:to>
    <xdr:sp macro="" textlink="">
      <xdr:nvSpPr>
        <xdr:cNvPr id="125" name="Line 207">
          <a:extLst>
            <a:ext uri="{FF2B5EF4-FFF2-40B4-BE49-F238E27FC236}">
              <a16:creationId xmlns:a16="http://schemas.microsoft.com/office/drawing/2014/main" id="{755C4EB6-98CE-4132-B4D8-2144A181CA9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59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70</xdr:row>
      <xdr:rowOff>0</xdr:rowOff>
    </xdr:from>
    <xdr:to>
      <xdr:col>2</xdr:col>
      <xdr:colOff>0</xdr:colOff>
      <xdr:row>70</xdr:row>
      <xdr:rowOff>38100</xdr:rowOff>
    </xdr:to>
    <xdr:sp macro="" textlink="">
      <xdr:nvSpPr>
        <xdr:cNvPr id="126" name="Line 209">
          <a:extLst>
            <a:ext uri="{FF2B5EF4-FFF2-40B4-BE49-F238E27FC236}">
              <a16:creationId xmlns:a16="http://schemas.microsoft.com/office/drawing/2014/main" id="{70A3DDC8-379F-49C5-A41C-D632AA49F61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59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70</xdr:row>
      <xdr:rowOff>0</xdr:rowOff>
    </xdr:from>
    <xdr:to>
      <xdr:col>3</xdr:col>
      <xdr:colOff>28575</xdr:colOff>
      <xdr:row>71</xdr:row>
      <xdr:rowOff>0</xdr:rowOff>
    </xdr:to>
    <xdr:sp macro="" textlink="">
      <xdr:nvSpPr>
        <xdr:cNvPr id="129" name="Line 212">
          <a:extLst>
            <a:ext uri="{FF2B5EF4-FFF2-40B4-BE49-F238E27FC236}">
              <a16:creationId xmlns:a16="http://schemas.microsoft.com/office/drawing/2014/main" id="{DB90AC83-B568-4EF0-94A4-47AB73D250E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733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70</xdr:row>
      <xdr:rowOff>0</xdr:rowOff>
    </xdr:from>
    <xdr:to>
      <xdr:col>5</xdr:col>
      <xdr:colOff>342900</xdr:colOff>
      <xdr:row>71</xdr:row>
      <xdr:rowOff>0</xdr:rowOff>
    </xdr:to>
    <xdr:sp macro="" textlink="">
      <xdr:nvSpPr>
        <xdr:cNvPr id="130" name="Line 214">
          <a:extLst>
            <a:ext uri="{FF2B5EF4-FFF2-40B4-BE49-F238E27FC236}">
              <a16:creationId xmlns:a16="http://schemas.microsoft.com/office/drawing/2014/main" id="{A27A5B4B-6BF9-413C-9051-0429E9E6E74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733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70</xdr:row>
      <xdr:rowOff>0</xdr:rowOff>
    </xdr:from>
    <xdr:to>
      <xdr:col>4</xdr:col>
      <xdr:colOff>38100</xdr:colOff>
      <xdr:row>71</xdr:row>
      <xdr:rowOff>0</xdr:rowOff>
    </xdr:to>
    <xdr:sp macro="" textlink="">
      <xdr:nvSpPr>
        <xdr:cNvPr id="131" name="Line 215">
          <a:extLst>
            <a:ext uri="{FF2B5EF4-FFF2-40B4-BE49-F238E27FC236}">
              <a16:creationId xmlns:a16="http://schemas.microsoft.com/office/drawing/2014/main" id="{460CDF1F-E5F5-45BD-B858-EB6FFD4FA2D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733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70</xdr:row>
      <xdr:rowOff>0</xdr:rowOff>
    </xdr:from>
    <xdr:to>
      <xdr:col>2</xdr:col>
      <xdr:colOff>0</xdr:colOff>
      <xdr:row>71</xdr:row>
      <xdr:rowOff>0</xdr:rowOff>
    </xdr:to>
    <xdr:sp macro="" textlink="">
      <xdr:nvSpPr>
        <xdr:cNvPr id="132" name="Line 217">
          <a:extLst>
            <a:ext uri="{FF2B5EF4-FFF2-40B4-BE49-F238E27FC236}">
              <a16:creationId xmlns:a16="http://schemas.microsoft.com/office/drawing/2014/main" id="{ACDEAD4E-1FC8-47E1-B318-3B590532A5A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733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71</xdr:row>
      <xdr:rowOff>0</xdr:rowOff>
    </xdr:from>
    <xdr:to>
      <xdr:col>3</xdr:col>
      <xdr:colOff>28575</xdr:colOff>
      <xdr:row>71</xdr:row>
      <xdr:rowOff>38100</xdr:rowOff>
    </xdr:to>
    <xdr:sp macro="" textlink="">
      <xdr:nvSpPr>
        <xdr:cNvPr id="147" name="Line 236">
          <a:extLst>
            <a:ext uri="{FF2B5EF4-FFF2-40B4-BE49-F238E27FC236}">
              <a16:creationId xmlns:a16="http://schemas.microsoft.com/office/drawing/2014/main" id="{A352603E-85D2-493A-B1AF-653AA1E9822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162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71</xdr:row>
      <xdr:rowOff>0</xdr:rowOff>
    </xdr:from>
    <xdr:to>
      <xdr:col>5</xdr:col>
      <xdr:colOff>342900</xdr:colOff>
      <xdr:row>71</xdr:row>
      <xdr:rowOff>38100</xdr:rowOff>
    </xdr:to>
    <xdr:sp macro="" textlink="">
      <xdr:nvSpPr>
        <xdr:cNvPr id="148" name="Line 238">
          <a:extLst>
            <a:ext uri="{FF2B5EF4-FFF2-40B4-BE49-F238E27FC236}">
              <a16:creationId xmlns:a16="http://schemas.microsoft.com/office/drawing/2014/main" id="{15B5ABAB-C0F1-4A95-8E7D-07BFA0623D0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1624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71</xdr:row>
      <xdr:rowOff>0</xdr:rowOff>
    </xdr:from>
    <xdr:to>
      <xdr:col>4</xdr:col>
      <xdr:colOff>38100</xdr:colOff>
      <xdr:row>71</xdr:row>
      <xdr:rowOff>38100</xdr:rowOff>
    </xdr:to>
    <xdr:sp macro="" textlink="">
      <xdr:nvSpPr>
        <xdr:cNvPr id="149" name="Line 239">
          <a:extLst>
            <a:ext uri="{FF2B5EF4-FFF2-40B4-BE49-F238E27FC236}">
              <a16:creationId xmlns:a16="http://schemas.microsoft.com/office/drawing/2014/main" id="{720BE14C-963F-4249-AA52-BA2F89E9CD55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162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71</xdr:row>
      <xdr:rowOff>0</xdr:rowOff>
    </xdr:from>
    <xdr:to>
      <xdr:col>2</xdr:col>
      <xdr:colOff>0</xdr:colOff>
      <xdr:row>71</xdr:row>
      <xdr:rowOff>38100</xdr:rowOff>
    </xdr:to>
    <xdr:sp macro="" textlink="">
      <xdr:nvSpPr>
        <xdr:cNvPr id="150" name="Line 241">
          <a:extLst>
            <a:ext uri="{FF2B5EF4-FFF2-40B4-BE49-F238E27FC236}">
              <a16:creationId xmlns:a16="http://schemas.microsoft.com/office/drawing/2014/main" id="{2716F138-1860-4AAC-8F46-FA276841E7E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162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71</xdr:row>
      <xdr:rowOff>0</xdr:rowOff>
    </xdr:from>
    <xdr:to>
      <xdr:col>3</xdr:col>
      <xdr:colOff>28575</xdr:colOff>
      <xdr:row>72</xdr:row>
      <xdr:rowOff>0</xdr:rowOff>
    </xdr:to>
    <xdr:sp macro="" textlink="">
      <xdr:nvSpPr>
        <xdr:cNvPr id="153" name="Line 244">
          <a:extLst>
            <a:ext uri="{FF2B5EF4-FFF2-40B4-BE49-F238E27FC236}">
              <a16:creationId xmlns:a16="http://schemas.microsoft.com/office/drawing/2014/main" id="{275C1617-5F7D-4C17-A86B-45D54F28B66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305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71</xdr:row>
      <xdr:rowOff>0</xdr:rowOff>
    </xdr:from>
    <xdr:to>
      <xdr:col>5</xdr:col>
      <xdr:colOff>342900</xdr:colOff>
      <xdr:row>72</xdr:row>
      <xdr:rowOff>0</xdr:rowOff>
    </xdr:to>
    <xdr:sp macro="" textlink="">
      <xdr:nvSpPr>
        <xdr:cNvPr id="154" name="Line 246">
          <a:extLst>
            <a:ext uri="{FF2B5EF4-FFF2-40B4-BE49-F238E27FC236}">
              <a16:creationId xmlns:a16="http://schemas.microsoft.com/office/drawing/2014/main" id="{99D450BC-967C-4446-AB7F-A347D639E47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305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71</xdr:row>
      <xdr:rowOff>0</xdr:rowOff>
    </xdr:from>
    <xdr:to>
      <xdr:col>4</xdr:col>
      <xdr:colOff>38100</xdr:colOff>
      <xdr:row>72</xdr:row>
      <xdr:rowOff>0</xdr:rowOff>
    </xdr:to>
    <xdr:sp macro="" textlink="">
      <xdr:nvSpPr>
        <xdr:cNvPr id="155" name="Line 247">
          <a:extLst>
            <a:ext uri="{FF2B5EF4-FFF2-40B4-BE49-F238E27FC236}">
              <a16:creationId xmlns:a16="http://schemas.microsoft.com/office/drawing/2014/main" id="{14AB6A98-3E7F-4926-81DA-C1004DD7F27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305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71</xdr:row>
      <xdr:rowOff>0</xdr:rowOff>
    </xdr:from>
    <xdr:to>
      <xdr:col>2</xdr:col>
      <xdr:colOff>0</xdr:colOff>
      <xdr:row>72</xdr:row>
      <xdr:rowOff>0</xdr:rowOff>
    </xdr:to>
    <xdr:sp macro="" textlink="">
      <xdr:nvSpPr>
        <xdr:cNvPr id="156" name="Line 249">
          <a:extLst>
            <a:ext uri="{FF2B5EF4-FFF2-40B4-BE49-F238E27FC236}">
              <a16:creationId xmlns:a16="http://schemas.microsoft.com/office/drawing/2014/main" id="{D00EF37C-C1ED-4964-892D-AAC6994DF76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305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72</xdr:row>
      <xdr:rowOff>0</xdr:rowOff>
    </xdr:from>
    <xdr:to>
      <xdr:col>3</xdr:col>
      <xdr:colOff>28575</xdr:colOff>
      <xdr:row>72</xdr:row>
      <xdr:rowOff>38100</xdr:rowOff>
    </xdr:to>
    <xdr:sp macro="" textlink="">
      <xdr:nvSpPr>
        <xdr:cNvPr id="165" name="Line 260">
          <a:extLst>
            <a:ext uri="{FF2B5EF4-FFF2-40B4-BE49-F238E27FC236}">
              <a16:creationId xmlns:a16="http://schemas.microsoft.com/office/drawing/2014/main" id="{D9B95A9F-2E10-4F6D-9896-6AC9F85D613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591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72</xdr:row>
      <xdr:rowOff>0</xdr:rowOff>
    </xdr:from>
    <xdr:to>
      <xdr:col>5</xdr:col>
      <xdr:colOff>342900</xdr:colOff>
      <xdr:row>72</xdr:row>
      <xdr:rowOff>38100</xdr:rowOff>
    </xdr:to>
    <xdr:sp macro="" textlink="">
      <xdr:nvSpPr>
        <xdr:cNvPr id="166" name="Line 262">
          <a:extLst>
            <a:ext uri="{FF2B5EF4-FFF2-40B4-BE49-F238E27FC236}">
              <a16:creationId xmlns:a16="http://schemas.microsoft.com/office/drawing/2014/main" id="{3024BF42-32BD-4AC4-8078-4C7674C3626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5910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72</xdr:row>
      <xdr:rowOff>0</xdr:rowOff>
    </xdr:from>
    <xdr:to>
      <xdr:col>4</xdr:col>
      <xdr:colOff>38100</xdr:colOff>
      <xdr:row>72</xdr:row>
      <xdr:rowOff>38100</xdr:rowOff>
    </xdr:to>
    <xdr:sp macro="" textlink="">
      <xdr:nvSpPr>
        <xdr:cNvPr id="167" name="Line 263">
          <a:extLst>
            <a:ext uri="{FF2B5EF4-FFF2-40B4-BE49-F238E27FC236}">
              <a16:creationId xmlns:a16="http://schemas.microsoft.com/office/drawing/2014/main" id="{CBB2036C-9461-4591-AF33-1A7809F1482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591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72</xdr:row>
      <xdr:rowOff>0</xdr:rowOff>
    </xdr:from>
    <xdr:to>
      <xdr:col>2</xdr:col>
      <xdr:colOff>0</xdr:colOff>
      <xdr:row>72</xdr:row>
      <xdr:rowOff>38100</xdr:rowOff>
    </xdr:to>
    <xdr:sp macro="" textlink="">
      <xdr:nvSpPr>
        <xdr:cNvPr id="168" name="Line 265">
          <a:extLst>
            <a:ext uri="{FF2B5EF4-FFF2-40B4-BE49-F238E27FC236}">
              <a16:creationId xmlns:a16="http://schemas.microsoft.com/office/drawing/2014/main" id="{E53D0FC1-B763-4211-B490-3F4691F3507E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591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72</xdr:row>
      <xdr:rowOff>0</xdr:rowOff>
    </xdr:from>
    <xdr:to>
      <xdr:col>3</xdr:col>
      <xdr:colOff>28575</xdr:colOff>
      <xdr:row>73</xdr:row>
      <xdr:rowOff>0</xdr:rowOff>
    </xdr:to>
    <xdr:sp macro="" textlink="">
      <xdr:nvSpPr>
        <xdr:cNvPr id="171" name="Line 268">
          <a:extLst>
            <a:ext uri="{FF2B5EF4-FFF2-40B4-BE49-F238E27FC236}">
              <a16:creationId xmlns:a16="http://schemas.microsoft.com/office/drawing/2014/main" id="{894A168C-04EB-4819-9461-24BB405E1EC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733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72</xdr:row>
      <xdr:rowOff>0</xdr:rowOff>
    </xdr:from>
    <xdr:to>
      <xdr:col>5</xdr:col>
      <xdr:colOff>342900</xdr:colOff>
      <xdr:row>73</xdr:row>
      <xdr:rowOff>0</xdr:rowOff>
    </xdr:to>
    <xdr:sp macro="" textlink="">
      <xdr:nvSpPr>
        <xdr:cNvPr id="172" name="Line 270">
          <a:extLst>
            <a:ext uri="{FF2B5EF4-FFF2-40B4-BE49-F238E27FC236}">
              <a16:creationId xmlns:a16="http://schemas.microsoft.com/office/drawing/2014/main" id="{C9EB5C55-4CD4-4579-8C99-AA1582A6893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733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72</xdr:row>
      <xdr:rowOff>0</xdr:rowOff>
    </xdr:from>
    <xdr:to>
      <xdr:col>4</xdr:col>
      <xdr:colOff>38100</xdr:colOff>
      <xdr:row>73</xdr:row>
      <xdr:rowOff>0</xdr:rowOff>
    </xdr:to>
    <xdr:sp macro="" textlink="">
      <xdr:nvSpPr>
        <xdr:cNvPr id="173" name="Line 271">
          <a:extLst>
            <a:ext uri="{FF2B5EF4-FFF2-40B4-BE49-F238E27FC236}">
              <a16:creationId xmlns:a16="http://schemas.microsoft.com/office/drawing/2014/main" id="{F0B8BED4-8822-4950-83FF-F4A8714CB27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733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72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74" name="Line 273">
          <a:extLst>
            <a:ext uri="{FF2B5EF4-FFF2-40B4-BE49-F238E27FC236}">
              <a16:creationId xmlns:a16="http://schemas.microsoft.com/office/drawing/2014/main" id="{8CCACDDE-89DA-413D-A193-DC40AF625DC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733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</xdr:row>
      <xdr:rowOff>0</xdr:rowOff>
    </xdr:from>
    <xdr:to>
      <xdr:col>2</xdr:col>
      <xdr:colOff>0</xdr:colOff>
      <xdr:row>8</xdr:row>
      <xdr:rowOff>19050</xdr:rowOff>
    </xdr:to>
    <xdr:sp macro="" textlink="">
      <xdr:nvSpPr>
        <xdr:cNvPr id="198" name="Line 305">
          <a:extLst>
            <a:ext uri="{FF2B5EF4-FFF2-40B4-BE49-F238E27FC236}">
              <a16:creationId xmlns:a16="http://schemas.microsoft.com/office/drawing/2014/main" id="{70FAA483-A8B8-432B-A792-1BB1D854B68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9429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73</xdr:row>
      <xdr:rowOff>0</xdr:rowOff>
    </xdr:from>
    <xdr:to>
      <xdr:col>3</xdr:col>
      <xdr:colOff>28575</xdr:colOff>
      <xdr:row>74</xdr:row>
      <xdr:rowOff>0</xdr:rowOff>
    </xdr:to>
    <xdr:sp macro="" textlink="">
      <xdr:nvSpPr>
        <xdr:cNvPr id="203" name="Line 310">
          <a:extLst>
            <a:ext uri="{FF2B5EF4-FFF2-40B4-BE49-F238E27FC236}">
              <a16:creationId xmlns:a16="http://schemas.microsoft.com/office/drawing/2014/main" id="{4EC61422-7BC9-47CB-9188-D71663791A79}"/>
            </a:ext>
          </a:extLst>
        </xdr:cNvPr>
        <xdr:cNvSpPr>
          <a:spLocks noChangeShapeType="1"/>
        </xdr:cNvSpPr>
      </xdr:nvSpPr>
      <xdr:spPr bwMode="auto">
        <a:xfrm flipH="1" flipV="1">
          <a:off x="7839075" y="562927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73</xdr:row>
      <xdr:rowOff>0</xdr:rowOff>
    </xdr:from>
    <xdr:to>
      <xdr:col>5</xdr:col>
      <xdr:colOff>342900</xdr:colOff>
      <xdr:row>74</xdr:row>
      <xdr:rowOff>0</xdr:rowOff>
    </xdr:to>
    <xdr:sp macro="" textlink="">
      <xdr:nvSpPr>
        <xdr:cNvPr id="204" name="Line 312">
          <a:extLst>
            <a:ext uri="{FF2B5EF4-FFF2-40B4-BE49-F238E27FC236}">
              <a16:creationId xmlns:a16="http://schemas.microsoft.com/office/drawing/2014/main" id="{EC18504D-C0B3-4532-AA76-922F3436EC86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562927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73</xdr:row>
      <xdr:rowOff>0</xdr:rowOff>
    </xdr:from>
    <xdr:to>
      <xdr:col>4</xdr:col>
      <xdr:colOff>38100</xdr:colOff>
      <xdr:row>74</xdr:row>
      <xdr:rowOff>0</xdr:rowOff>
    </xdr:to>
    <xdr:sp macro="" textlink="">
      <xdr:nvSpPr>
        <xdr:cNvPr id="205" name="Line 313">
          <a:extLst>
            <a:ext uri="{FF2B5EF4-FFF2-40B4-BE49-F238E27FC236}">
              <a16:creationId xmlns:a16="http://schemas.microsoft.com/office/drawing/2014/main" id="{4EF1D824-4C72-451C-A5ED-CF8047FCDFE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562927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73</xdr:row>
      <xdr:rowOff>0</xdr:rowOff>
    </xdr:from>
    <xdr:to>
      <xdr:col>2</xdr:col>
      <xdr:colOff>0</xdr:colOff>
      <xdr:row>74</xdr:row>
      <xdr:rowOff>0</xdr:rowOff>
    </xdr:to>
    <xdr:sp macro="" textlink="">
      <xdr:nvSpPr>
        <xdr:cNvPr id="206" name="Line 315">
          <a:extLst>
            <a:ext uri="{FF2B5EF4-FFF2-40B4-BE49-F238E27FC236}">
              <a16:creationId xmlns:a16="http://schemas.microsoft.com/office/drawing/2014/main" id="{4E787075-3AD8-42EF-A747-084868E4CAD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562927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74</xdr:row>
      <xdr:rowOff>0</xdr:rowOff>
    </xdr:from>
    <xdr:to>
      <xdr:col>3</xdr:col>
      <xdr:colOff>28575</xdr:colOff>
      <xdr:row>74</xdr:row>
      <xdr:rowOff>38100</xdr:rowOff>
    </xdr:to>
    <xdr:sp macro="" textlink="">
      <xdr:nvSpPr>
        <xdr:cNvPr id="215" name="Line 326">
          <a:extLst>
            <a:ext uri="{FF2B5EF4-FFF2-40B4-BE49-F238E27FC236}">
              <a16:creationId xmlns:a16="http://schemas.microsoft.com/office/drawing/2014/main" id="{87CDE94F-25B4-4B83-8DCC-66D6B58F698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591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74</xdr:row>
      <xdr:rowOff>0</xdr:rowOff>
    </xdr:from>
    <xdr:to>
      <xdr:col>5</xdr:col>
      <xdr:colOff>342900</xdr:colOff>
      <xdr:row>74</xdr:row>
      <xdr:rowOff>38100</xdr:rowOff>
    </xdr:to>
    <xdr:sp macro="" textlink="">
      <xdr:nvSpPr>
        <xdr:cNvPr id="216" name="Line 328">
          <a:extLst>
            <a:ext uri="{FF2B5EF4-FFF2-40B4-BE49-F238E27FC236}">
              <a16:creationId xmlns:a16="http://schemas.microsoft.com/office/drawing/2014/main" id="{AFFE1DCA-DF8E-4BEA-8623-6BAC454C123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59150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74</xdr:row>
      <xdr:rowOff>0</xdr:rowOff>
    </xdr:from>
    <xdr:to>
      <xdr:col>4</xdr:col>
      <xdr:colOff>38100</xdr:colOff>
      <xdr:row>74</xdr:row>
      <xdr:rowOff>38100</xdr:rowOff>
    </xdr:to>
    <xdr:sp macro="" textlink="">
      <xdr:nvSpPr>
        <xdr:cNvPr id="217" name="Line 329">
          <a:extLst>
            <a:ext uri="{FF2B5EF4-FFF2-40B4-BE49-F238E27FC236}">
              <a16:creationId xmlns:a16="http://schemas.microsoft.com/office/drawing/2014/main" id="{2E752003-9317-46F9-A704-37DB246056A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591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74</xdr:row>
      <xdr:rowOff>38100</xdr:rowOff>
    </xdr:to>
    <xdr:sp macro="" textlink="">
      <xdr:nvSpPr>
        <xdr:cNvPr id="218" name="Line 331">
          <a:extLst>
            <a:ext uri="{FF2B5EF4-FFF2-40B4-BE49-F238E27FC236}">
              <a16:creationId xmlns:a16="http://schemas.microsoft.com/office/drawing/2014/main" id="{C11C16E3-0D10-44DD-9138-D559C64B731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591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74</xdr:row>
      <xdr:rowOff>0</xdr:rowOff>
    </xdr:from>
    <xdr:to>
      <xdr:col>3</xdr:col>
      <xdr:colOff>28575</xdr:colOff>
      <xdr:row>108</xdr:row>
      <xdr:rowOff>0</xdr:rowOff>
    </xdr:to>
    <xdr:sp macro="" textlink="">
      <xdr:nvSpPr>
        <xdr:cNvPr id="221" name="Line 334">
          <a:extLst>
            <a:ext uri="{FF2B5EF4-FFF2-40B4-BE49-F238E27FC236}">
              <a16:creationId xmlns:a16="http://schemas.microsoft.com/office/drawing/2014/main" id="{3BA6B03C-9CE8-474B-88A3-003C27C5BC6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605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74</xdr:row>
      <xdr:rowOff>0</xdr:rowOff>
    </xdr:from>
    <xdr:to>
      <xdr:col>5</xdr:col>
      <xdr:colOff>342900</xdr:colOff>
      <xdr:row>108</xdr:row>
      <xdr:rowOff>0</xdr:rowOff>
    </xdr:to>
    <xdr:sp macro="" textlink="">
      <xdr:nvSpPr>
        <xdr:cNvPr id="222" name="Line 336">
          <a:extLst>
            <a:ext uri="{FF2B5EF4-FFF2-40B4-BE49-F238E27FC236}">
              <a16:creationId xmlns:a16="http://schemas.microsoft.com/office/drawing/2014/main" id="{F1441501-39CA-4980-B6DE-34F9FB95363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605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74</xdr:row>
      <xdr:rowOff>0</xdr:rowOff>
    </xdr:from>
    <xdr:to>
      <xdr:col>4</xdr:col>
      <xdr:colOff>38100</xdr:colOff>
      <xdr:row>108</xdr:row>
      <xdr:rowOff>0</xdr:rowOff>
    </xdr:to>
    <xdr:sp macro="" textlink="">
      <xdr:nvSpPr>
        <xdr:cNvPr id="223" name="Line 337">
          <a:extLst>
            <a:ext uri="{FF2B5EF4-FFF2-40B4-BE49-F238E27FC236}">
              <a16:creationId xmlns:a16="http://schemas.microsoft.com/office/drawing/2014/main" id="{2B7AFA34-21B5-491A-80AC-CDA8FFFAAC1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605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108</xdr:row>
      <xdr:rowOff>0</xdr:rowOff>
    </xdr:to>
    <xdr:sp macro="" textlink="">
      <xdr:nvSpPr>
        <xdr:cNvPr id="224" name="Line 339">
          <a:extLst>
            <a:ext uri="{FF2B5EF4-FFF2-40B4-BE49-F238E27FC236}">
              <a16:creationId xmlns:a16="http://schemas.microsoft.com/office/drawing/2014/main" id="{44844C75-110E-4858-8F89-22EFDB120C6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605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75</xdr:row>
      <xdr:rowOff>0</xdr:rowOff>
    </xdr:from>
    <xdr:to>
      <xdr:col>3</xdr:col>
      <xdr:colOff>28575</xdr:colOff>
      <xdr:row>76</xdr:row>
      <xdr:rowOff>0</xdr:rowOff>
    </xdr:to>
    <xdr:sp macro="" textlink="">
      <xdr:nvSpPr>
        <xdr:cNvPr id="227" name="Line 342">
          <a:extLst>
            <a:ext uri="{FF2B5EF4-FFF2-40B4-BE49-F238E27FC236}">
              <a16:creationId xmlns:a16="http://schemas.microsoft.com/office/drawing/2014/main" id="{39237A0C-A87E-49A4-9941-0E137C4C022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620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75</xdr:row>
      <xdr:rowOff>0</xdr:rowOff>
    </xdr:from>
    <xdr:to>
      <xdr:col>5</xdr:col>
      <xdr:colOff>342900</xdr:colOff>
      <xdr:row>76</xdr:row>
      <xdr:rowOff>0</xdr:rowOff>
    </xdr:to>
    <xdr:sp macro="" textlink="">
      <xdr:nvSpPr>
        <xdr:cNvPr id="228" name="Line 344">
          <a:extLst>
            <a:ext uri="{FF2B5EF4-FFF2-40B4-BE49-F238E27FC236}">
              <a16:creationId xmlns:a16="http://schemas.microsoft.com/office/drawing/2014/main" id="{C313479B-CB83-4A8D-B0D8-0BB2BE6DA17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620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75</xdr:row>
      <xdr:rowOff>0</xdr:rowOff>
    </xdr:from>
    <xdr:to>
      <xdr:col>4</xdr:col>
      <xdr:colOff>38100</xdr:colOff>
      <xdr:row>76</xdr:row>
      <xdr:rowOff>0</xdr:rowOff>
    </xdr:to>
    <xdr:sp macro="" textlink="">
      <xdr:nvSpPr>
        <xdr:cNvPr id="229" name="Line 345">
          <a:extLst>
            <a:ext uri="{FF2B5EF4-FFF2-40B4-BE49-F238E27FC236}">
              <a16:creationId xmlns:a16="http://schemas.microsoft.com/office/drawing/2014/main" id="{5EACF601-D13C-49AE-BA0F-8D4A7CFED19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620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230" name="Line 347">
          <a:extLst>
            <a:ext uri="{FF2B5EF4-FFF2-40B4-BE49-F238E27FC236}">
              <a16:creationId xmlns:a16="http://schemas.microsoft.com/office/drawing/2014/main" id="{2312262A-12F6-4F52-9713-C90A86B2069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620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20</xdr:row>
      <xdr:rowOff>0</xdr:rowOff>
    </xdr:from>
    <xdr:to>
      <xdr:col>3</xdr:col>
      <xdr:colOff>28575</xdr:colOff>
      <xdr:row>21</xdr:row>
      <xdr:rowOff>38100</xdr:rowOff>
    </xdr:to>
    <xdr:sp macro="" textlink="">
      <xdr:nvSpPr>
        <xdr:cNvPr id="233" name="Line 350">
          <a:extLst>
            <a:ext uri="{FF2B5EF4-FFF2-40B4-BE49-F238E27FC236}">
              <a16:creationId xmlns:a16="http://schemas.microsoft.com/office/drawing/2014/main" id="{2657A6C3-9838-4D91-8445-C385764F2E9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634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20</xdr:row>
      <xdr:rowOff>0</xdr:rowOff>
    </xdr:from>
    <xdr:to>
      <xdr:col>4</xdr:col>
      <xdr:colOff>38100</xdr:colOff>
      <xdr:row>21</xdr:row>
      <xdr:rowOff>38100</xdr:rowOff>
    </xdr:to>
    <xdr:sp macro="" textlink="">
      <xdr:nvSpPr>
        <xdr:cNvPr id="235" name="Line 353">
          <a:extLst>
            <a:ext uri="{FF2B5EF4-FFF2-40B4-BE49-F238E27FC236}">
              <a16:creationId xmlns:a16="http://schemas.microsoft.com/office/drawing/2014/main" id="{34758730-32F8-4AA9-9B1A-B17C512949F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634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20</xdr:row>
      <xdr:rowOff>0</xdr:rowOff>
    </xdr:from>
    <xdr:to>
      <xdr:col>2</xdr:col>
      <xdr:colOff>0</xdr:colOff>
      <xdr:row>21</xdr:row>
      <xdr:rowOff>38100</xdr:rowOff>
    </xdr:to>
    <xdr:sp macro="" textlink="">
      <xdr:nvSpPr>
        <xdr:cNvPr id="236" name="Line 355">
          <a:extLst>
            <a:ext uri="{FF2B5EF4-FFF2-40B4-BE49-F238E27FC236}">
              <a16:creationId xmlns:a16="http://schemas.microsoft.com/office/drawing/2014/main" id="{C4E9E9F2-A4FD-4666-8B70-3CCF8F90820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634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21</xdr:row>
      <xdr:rowOff>0</xdr:rowOff>
    </xdr:from>
    <xdr:to>
      <xdr:col>3</xdr:col>
      <xdr:colOff>28575</xdr:colOff>
      <xdr:row>25</xdr:row>
      <xdr:rowOff>38100</xdr:rowOff>
    </xdr:to>
    <xdr:sp macro="" textlink="">
      <xdr:nvSpPr>
        <xdr:cNvPr id="239" name="Line 358">
          <a:extLst>
            <a:ext uri="{FF2B5EF4-FFF2-40B4-BE49-F238E27FC236}">
              <a16:creationId xmlns:a16="http://schemas.microsoft.com/office/drawing/2014/main" id="{77C3D67F-228B-48B1-9EE3-7B5A0503397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648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21</xdr:row>
      <xdr:rowOff>0</xdr:rowOff>
    </xdr:from>
    <xdr:to>
      <xdr:col>4</xdr:col>
      <xdr:colOff>38100</xdr:colOff>
      <xdr:row>25</xdr:row>
      <xdr:rowOff>38100</xdr:rowOff>
    </xdr:to>
    <xdr:sp macro="" textlink="">
      <xdr:nvSpPr>
        <xdr:cNvPr id="241" name="Line 361">
          <a:extLst>
            <a:ext uri="{FF2B5EF4-FFF2-40B4-BE49-F238E27FC236}">
              <a16:creationId xmlns:a16="http://schemas.microsoft.com/office/drawing/2014/main" id="{52DFD52E-F9FB-4BBA-B541-D67034FD5F7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648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21</xdr:row>
      <xdr:rowOff>0</xdr:rowOff>
    </xdr:from>
    <xdr:to>
      <xdr:col>2</xdr:col>
      <xdr:colOff>0</xdr:colOff>
      <xdr:row>25</xdr:row>
      <xdr:rowOff>38100</xdr:rowOff>
    </xdr:to>
    <xdr:sp macro="" textlink="">
      <xdr:nvSpPr>
        <xdr:cNvPr id="242" name="Line 363">
          <a:extLst>
            <a:ext uri="{FF2B5EF4-FFF2-40B4-BE49-F238E27FC236}">
              <a16:creationId xmlns:a16="http://schemas.microsoft.com/office/drawing/2014/main" id="{BD2ADEA5-A52F-4FBF-9AF9-8977F7CCEB2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648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25</xdr:row>
      <xdr:rowOff>0</xdr:rowOff>
    </xdr:from>
    <xdr:to>
      <xdr:col>3</xdr:col>
      <xdr:colOff>28575</xdr:colOff>
      <xdr:row>26</xdr:row>
      <xdr:rowOff>0</xdr:rowOff>
    </xdr:to>
    <xdr:sp macro="" textlink="">
      <xdr:nvSpPr>
        <xdr:cNvPr id="245" name="Line 366">
          <a:extLst>
            <a:ext uri="{FF2B5EF4-FFF2-40B4-BE49-F238E27FC236}">
              <a16:creationId xmlns:a16="http://schemas.microsoft.com/office/drawing/2014/main" id="{8AD44A9A-06F8-4063-9384-A5779A8CE19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662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25</xdr:row>
      <xdr:rowOff>0</xdr:rowOff>
    </xdr:from>
    <xdr:to>
      <xdr:col>4</xdr:col>
      <xdr:colOff>38100</xdr:colOff>
      <xdr:row>26</xdr:row>
      <xdr:rowOff>0</xdr:rowOff>
    </xdr:to>
    <xdr:sp macro="" textlink="">
      <xdr:nvSpPr>
        <xdr:cNvPr id="247" name="Line 369">
          <a:extLst>
            <a:ext uri="{FF2B5EF4-FFF2-40B4-BE49-F238E27FC236}">
              <a16:creationId xmlns:a16="http://schemas.microsoft.com/office/drawing/2014/main" id="{C3F20D5B-EC49-4B4E-AA69-1F331061F46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662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25</xdr:row>
      <xdr:rowOff>0</xdr:rowOff>
    </xdr:from>
    <xdr:to>
      <xdr:col>2</xdr:col>
      <xdr:colOff>0</xdr:colOff>
      <xdr:row>26</xdr:row>
      <xdr:rowOff>0</xdr:rowOff>
    </xdr:to>
    <xdr:sp macro="" textlink="">
      <xdr:nvSpPr>
        <xdr:cNvPr id="248" name="Line 371">
          <a:extLst>
            <a:ext uri="{FF2B5EF4-FFF2-40B4-BE49-F238E27FC236}">
              <a16:creationId xmlns:a16="http://schemas.microsoft.com/office/drawing/2014/main" id="{76647E5B-3B78-4A0E-9562-C882955B78C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662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27</xdr:row>
      <xdr:rowOff>0</xdr:rowOff>
    </xdr:from>
    <xdr:to>
      <xdr:col>3</xdr:col>
      <xdr:colOff>28575</xdr:colOff>
      <xdr:row>27</xdr:row>
      <xdr:rowOff>38100</xdr:rowOff>
    </xdr:to>
    <xdr:sp macro="" textlink="">
      <xdr:nvSpPr>
        <xdr:cNvPr id="257" name="Line 382">
          <a:extLst>
            <a:ext uri="{FF2B5EF4-FFF2-40B4-BE49-F238E27FC236}">
              <a16:creationId xmlns:a16="http://schemas.microsoft.com/office/drawing/2014/main" id="{3A5C7FE4-8D74-4440-BAC4-2D26567B3A5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691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27</xdr:row>
      <xdr:rowOff>0</xdr:rowOff>
    </xdr:from>
    <xdr:to>
      <xdr:col>4</xdr:col>
      <xdr:colOff>38100</xdr:colOff>
      <xdr:row>27</xdr:row>
      <xdr:rowOff>38100</xdr:rowOff>
    </xdr:to>
    <xdr:sp macro="" textlink="">
      <xdr:nvSpPr>
        <xdr:cNvPr id="259" name="Line 385">
          <a:extLst>
            <a:ext uri="{FF2B5EF4-FFF2-40B4-BE49-F238E27FC236}">
              <a16:creationId xmlns:a16="http://schemas.microsoft.com/office/drawing/2014/main" id="{8CD6A0A5-D5EA-4888-ACE3-D529A1850A7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691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27</xdr:row>
      <xdr:rowOff>0</xdr:rowOff>
    </xdr:from>
    <xdr:to>
      <xdr:col>2</xdr:col>
      <xdr:colOff>0</xdr:colOff>
      <xdr:row>27</xdr:row>
      <xdr:rowOff>38100</xdr:rowOff>
    </xdr:to>
    <xdr:sp macro="" textlink="">
      <xdr:nvSpPr>
        <xdr:cNvPr id="260" name="Line 387">
          <a:extLst>
            <a:ext uri="{FF2B5EF4-FFF2-40B4-BE49-F238E27FC236}">
              <a16:creationId xmlns:a16="http://schemas.microsoft.com/office/drawing/2014/main" id="{4D30EDAC-0676-4B9E-AED0-035C506E3E8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691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27</xdr:row>
      <xdr:rowOff>0</xdr:rowOff>
    </xdr:from>
    <xdr:to>
      <xdr:col>3</xdr:col>
      <xdr:colOff>28575</xdr:colOff>
      <xdr:row>28</xdr:row>
      <xdr:rowOff>0</xdr:rowOff>
    </xdr:to>
    <xdr:sp macro="" textlink="">
      <xdr:nvSpPr>
        <xdr:cNvPr id="263" name="Line 390">
          <a:extLst>
            <a:ext uri="{FF2B5EF4-FFF2-40B4-BE49-F238E27FC236}">
              <a16:creationId xmlns:a16="http://schemas.microsoft.com/office/drawing/2014/main" id="{B3779690-EA8B-48ED-81CF-96152E9D58C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705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27</xdr:row>
      <xdr:rowOff>0</xdr:rowOff>
    </xdr:from>
    <xdr:to>
      <xdr:col>4</xdr:col>
      <xdr:colOff>38100</xdr:colOff>
      <xdr:row>28</xdr:row>
      <xdr:rowOff>0</xdr:rowOff>
    </xdr:to>
    <xdr:sp macro="" textlink="">
      <xdr:nvSpPr>
        <xdr:cNvPr id="265" name="Line 393">
          <a:extLst>
            <a:ext uri="{FF2B5EF4-FFF2-40B4-BE49-F238E27FC236}">
              <a16:creationId xmlns:a16="http://schemas.microsoft.com/office/drawing/2014/main" id="{B0B3F897-EFF3-4861-AE63-E2BEA635E8A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705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27</xdr:row>
      <xdr:rowOff>0</xdr:rowOff>
    </xdr:from>
    <xdr:to>
      <xdr:col>2</xdr:col>
      <xdr:colOff>0</xdr:colOff>
      <xdr:row>28</xdr:row>
      <xdr:rowOff>0</xdr:rowOff>
    </xdr:to>
    <xdr:sp macro="" textlink="">
      <xdr:nvSpPr>
        <xdr:cNvPr id="266" name="Line 395">
          <a:extLst>
            <a:ext uri="{FF2B5EF4-FFF2-40B4-BE49-F238E27FC236}">
              <a16:creationId xmlns:a16="http://schemas.microsoft.com/office/drawing/2014/main" id="{A2B0802F-7812-40CE-88FC-E24606D30A8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705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77</xdr:row>
      <xdr:rowOff>0</xdr:rowOff>
    </xdr:from>
    <xdr:to>
      <xdr:col>3</xdr:col>
      <xdr:colOff>28575</xdr:colOff>
      <xdr:row>77</xdr:row>
      <xdr:rowOff>38100</xdr:rowOff>
    </xdr:to>
    <xdr:sp macro="" textlink="">
      <xdr:nvSpPr>
        <xdr:cNvPr id="281" name="Line 414">
          <a:extLst>
            <a:ext uri="{FF2B5EF4-FFF2-40B4-BE49-F238E27FC236}">
              <a16:creationId xmlns:a16="http://schemas.microsoft.com/office/drawing/2014/main" id="{E335904F-2F1E-4217-AF0F-C1A1E661839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748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77</xdr:row>
      <xdr:rowOff>0</xdr:rowOff>
    </xdr:from>
    <xdr:to>
      <xdr:col>5</xdr:col>
      <xdr:colOff>342900</xdr:colOff>
      <xdr:row>77</xdr:row>
      <xdr:rowOff>38100</xdr:rowOff>
    </xdr:to>
    <xdr:sp macro="" textlink="">
      <xdr:nvSpPr>
        <xdr:cNvPr id="282" name="Line 416">
          <a:extLst>
            <a:ext uri="{FF2B5EF4-FFF2-40B4-BE49-F238E27FC236}">
              <a16:creationId xmlns:a16="http://schemas.microsoft.com/office/drawing/2014/main" id="{23E830A2-18D3-4B20-95CD-CC73E7A5DC1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748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77</xdr:row>
      <xdr:rowOff>0</xdr:rowOff>
    </xdr:from>
    <xdr:to>
      <xdr:col>4</xdr:col>
      <xdr:colOff>38100</xdr:colOff>
      <xdr:row>77</xdr:row>
      <xdr:rowOff>38100</xdr:rowOff>
    </xdr:to>
    <xdr:sp macro="" textlink="">
      <xdr:nvSpPr>
        <xdr:cNvPr id="283" name="Line 417">
          <a:extLst>
            <a:ext uri="{FF2B5EF4-FFF2-40B4-BE49-F238E27FC236}">
              <a16:creationId xmlns:a16="http://schemas.microsoft.com/office/drawing/2014/main" id="{6A0001BF-C425-47DF-BF8E-2B27F2141D7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748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77</xdr:row>
      <xdr:rowOff>0</xdr:rowOff>
    </xdr:from>
    <xdr:to>
      <xdr:col>2</xdr:col>
      <xdr:colOff>0</xdr:colOff>
      <xdr:row>77</xdr:row>
      <xdr:rowOff>38100</xdr:rowOff>
    </xdr:to>
    <xdr:sp macro="" textlink="">
      <xdr:nvSpPr>
        <xdr:cNvPr id="284" name="Line 419">
          <a:extLst>
            <a:ext uri="{FF2B5EF4-FFF2-40B4-BE49-F238E27FC236}">
              <a16:creationId xmlns:a16="http://schemas.microsoft.com/office/drawing/2014/main" id="{94DFFF4C-F083-4C3F-B11C-8251A03C459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748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77</xdr:row>
      <xdr:rowOff>0</xdr:rowOff>
    </xdr:from>
    <xdr:to>
      <xdr:col>3</xdr:col>
      <xdr:colOff>28575</xdr:colOff>
      <xdr:row>78</xdr:row>
      <xdr:rowOff>0</xdr:rowOff>
    </xdr:to>
    <xdr:sp macro="" textlink="">
      <xdr:nvSpPr>
        <xdr:cNvPr id="287" name="Line 422">
          <a:extLst>
            <a:ext uri="{FF2B5EF4-FFF2-40B4-BE49-F238E27FC236}">
              <a16:creationId xmlns:a16="http://schemas.microsoft.com/office/drawing/2014/main" id="{4E133D85-5A56-4BEA-A20F-CB719EF8879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762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77</xdr:row>
      <xdr:rowOff>0</xdr:rowOff>
    </xdr:from>
    <xdr:to>
      <xdr:col>5</xdr:col>
      <xdr:colOff>342900</xdr:colOff>
      <xdr:row>78</xdr:row>
      <xdr:rowOff>0</xdr:rowOff>
    </xdr:to>
    <xdr:sp macro="" textlink="">
      <xdr:nvSpPr>
        <xdr:cNvPr id="288" name="Line 424">
          <a:extLst>
            <a:ext uri="{FF2B5EF4-FFF2-40B4-BE49-F238E27FC236}">
              <a16:creationId xmlns:a16="http://schemas.microsoft.com/office/drawing/2014/main" id="{D847F202-F1C3-459E-B101-CB482BFD9E0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762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77</xdr:row>
      <xdr:rowOff>0</xdr:rowOff>
    </xdr:from>
    <xdr:to>
      <xdr:col>4</xdr:col>
      <xdr:colOff>38100</xdr:colOff>
      <xdr:row>78</xdr:row>
      <xdr:rowOff>0</xdr:rowOff>
    </xdr:to>
    <xdr:sp macro="" textlink="">
      <xdr:nvSpPr>
        <xdr:cNvPr id="289" name="Line 425">
          <a:extLst>
            <a:ext uri="{FF2B5EF4-FFF2-40B4-BE49-F238E27FC236}">
              <a16:creationId xmlns:a16="http://schemas.microsoft.com/office/drawing/2014/main" id="{B2660609-E9EE-43CF-A60F-5ABF650665C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762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290" name="Line 427">
          <a:extLst>
            <a:ext uri="{FF2B5EF4-FFF2-40B4-BE49-F238E27FC236}">
              <a16:creationId xmlns:a16="http://schemas.microsoft.com/office/drawing/2014/main" id="{744CDB49-0FDB-41F2-A1CF-881AB95C9A0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762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78</xdr:row>
      <xdr:rowOff>0</xdr:rowOff>
    </xdr:from>
    <xdr:to>
      <xdr:col>3</xdr:col>
      <xdr:colOff>28575</xdr:colOff>
      <xdr:row>78</xdr:row>
      <xdr:rowOff>38100</xdr:rowOff>
    </xdr:to>
    <xdr:sp macro="" textlink="">
      <xdr:nvSpPr>
        <xdr:cNvPr id="299" name="Line 438">
          <a:extLst>
            <a:ext uri="{FF2B5EF4-FFF2-40B4-BE49-F238E27FC236}">
              <a16:creationId xmlns:a16="http://schemas.microsoft.com/office/drawing/2014/main" id="{84C35FD4-5B04-4449-A7C8-C62BA4FA76A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791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78</xdr:row>
      <xdr:rowOff>0</xdr:rowOff>
    </xdr:from>
    <xdr:to>
      <xdr:col>5</xdr:col>
      <xdr:colOff>342900</xdr:colOff>
      <xdr:row>78</xdr:row>
      <xdr:rowOff>38100</xdr:rowOff>
    </xdr:to>
    <xdr:sp macro="" textlink="">
      <xdr:nvSpPr>
        <xdr:cNvPr id="300" name="Line 440">
          <a:extLst>
            <a:ext uri="{FF2B5EF4-FFF2-40B4-BE49-F238E27FC236}">
              <a16:creationId xmlns:a16="http://schemas.microsoft.com/office/drawing/2014/main" id="{155B889C-17F2-40DB-AD86-09D9745F887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79152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78</xdr:row>
      <xdr:rowOff>0</xdr:rowOff>
    </xdr:from>
    <xdr:to>
      <xdr:col>4</xdr:col>
      <xdr:colOff>38100</xdr:colOff>
      <xdr:row>78</xdr:row>
      <xdr:rowOff>38100</xdr:rowOff>
    </xdr:to>
    <xdr:sp macro="" textlink="">
      <xdr:nvSpPr>
        <xdr:cNvPr id="301" name="Line 441">
          <a:extLst>
            <a:ext uri="{FF2B5EF4-FFF2-40B4-BE49-F238E27FC236}">
              <a16:creationId xmlns:a16="http://schemas.microsoft.com/office/drawing/2014/main" id="{B0A8AF6D-EA3D-4E12-969F-7189BD06F91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791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78</xdr:row>
      <xdr:rowOff>0</xdr:rowOff>
    </xdr:from>
    <xdr:to>
      <xdr:col>2</xdr:col>
      <xdr:colOff>0</xdr:colOff>
      <xdr:row>78</xdr:row>
      <xdr:rowOff>38100</xdr:rowOff>
    </xdr:to>
    <xdr:sp macro="" textlink="">
      <xdr:nvSpPr>
        <xdr:cNvPr id="302" name="Line 443">
          <a:extLst>
            <a:ext uri="{FF2B5EF4-FFF2-40B4-BE49-F238E27FC236}">
              <a16:creationId xmlns:a16="http://schemas.microsoft.com/office/drawing/2014/main" id="{B5BA2D57-0AF7-4C96-A023-182EE55798C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791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78</xdr:row>
      <xdr:rowOff>0</xdr:rowOff>
    </xdr:from>
    <xdr:to>
      <xdr:col>3</xdr:col>
      <xdr:colOff>28575</xdr:colOff>
      <xdr:row>79</xdr:row>
      <xdr:rowOff>0</xdr:rowOff>
    </xdr:to>
    <xdr:sp macro="" textlink="">
      <xdr:nvSpPr>
        <xdr:cNvPr id="305" name="Line 446">
          <a:extLst>
            <a:ext uri="{FF2B5EF4-FFF2-40B4-BE49-F238E27FC236}">
              <a16:creationId xmlns:a16="http://schemas.microsoft.com/office/drawing/2014/main" id="{EB9D9EB8-7242-4C07-BB58-CDF4672C3BC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805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78</xdr:row>
      <xdr:rowOff>0</xdr:rowOff>
    </xdr:from>
    <xdr:to>
      <xdr:col>5</xdr:col>
      <xdr:colOff>342900</xdr:colOff>
      <xdr:row>79</xdr:row>
      <xdr:rowOff>0</xdr:rowOff>
    </xdr:to>
    <xdr:sp macro="" textlink="">
      <xdr:nvSpPr>
        <xdr:cNvPr id="306" name="Line 448">
          <a:extLst>
            <a:ext uri="{FF2B5EF4-FFF2-40B4-BE49-F238E27FC236}">
              <a16:creationId xmlns:a16="http://schemas.microsoft.com/office/drawing/2014/main" id="{7A715B87-7974-46EB-A946-7B52D14C1A9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805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78</xdr:row>
      <xdr:rowOff>0</xdr:rowOff>
    </xdr:from>
    <xdr:to>
      <xdr:col>4</xdr:col>
      <xdr:colOff>38100</xdr:colOff>
      <xdr:row>79</xdr:row>
      <xdr:rowOff>0</xdr:rowOff>
    </xdr:to>
    <xdr:sp macro="" textlink="">
      <xdr:nvSpPr>
        <xdr:cNvPr id="307" name="Line 449">
          <a:extLst>
            <a:ext uri="{FF2B5EF4-FFF2-40B4-BE49-F238E27FC236}">
              <a16:creationId xmlns:a16="http://schemas.microsoft.com/office/drawing/2014/main" id="{8E79DF04-D6B0-465D-8365-C848C47D0295}"/>
            </a:ext>
          </a:extLst>
        </xdr:cNvPr>
        <xdr:cNvSpPr>
          <a:spLocks noChangeShapeType="1"/>
        </xdr:cNvSpPr>
      </xdr:nvSpPr>
      <xdr:spPr bwMode="auto">
        <a:xfrm flipH="1" flipV="1">
          <a:off x="9553575" y="805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308" name="Line 451">
          <a:extLst>
            <a:ext uri="{FF2B5EF4-FFF2-40B4-BE49-F238E27FC236}">
              <a16:creationId xmlns:a16="http://schemas.microsoft.com/office/drawing/2014/main" id="{7E086BB0-90E3-489D-8DA5-0EE6E080E6B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805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79</xdr:row>
      <xdr:rowOff>0</xdr:rowOff>
    </xdr:from>
    <xdr:to>
      <xdr:col>3</xdr:col>
      <xdr:colOff>28575</xdr:colOff>
      <xdr:row>79</xdr:row>
      <xdr:rowOff>38100</xdr:rowOff>
    </xdr:to>
    <xdr:sp macro="" textlink="">
      <xdr:nvSpPr>
        <xdr:cNvPr id="317" name="Line 462">
          <a:extLst>
            <a:ext uri="{FF2B5EF4-FFF2-40B4-BE49-F238E27FC236}">
              <a16:creationId xmlns:a16="http://schemas.microsoft.com/office/drawing/2014/main" id="{B773091B-6E10-4B87-A6D6-EBC2786F8FA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834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79</xdr:row>
      <xdr:rowOff>0</xdr:rowOff>
    </xdr:from>
    <xdr:to>
      <xdr:col>5</xdr:col>
      <xdr:colOff>342900</xdr:colOff>
      <xdr:row>79</xdr:row>
      <xdr:rowOff>38100</xdr:rowOff>
    </xdr:to>
    <xdr:sp macro="" textlink="">
      <xdr:nvSpPr>
        <xdr:cNvPr id="318" name="Line 464">
          <a:extLst>
            <a:ext uri="{FF2B5EF4-FFF2-40B4-BE49-F238E27FC236}">
              <a16:creationId xmlns:a16="http://schemas.microsoft.com/office/drawing/2014/main" id="{1BE0D14C-C4C8-437E-A1A2-62DCACA0B4D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83439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79</xdr:row>
      <xdr:rowOff>0</xdr:rowOff>
    </xdr:from>
    <xdr:to>
      <xdr:col>4</xdr:col>
      <xdr:colOff>38100</xdr:colOff>
      <xdr:row>79</xdr:row>
      <xdr:rowOff>38100</xdr:rowOff>
    </xdr:to>
    <xdr:sp macro="" textlink="">
      <xdr:nvSpPr>
        <xdr:cNvPr id="319" name="Line 465">
          <a:extLst>
            <a:ext uri="{FF2B5EF4-FFF2-40B4-BE49-F238E27FC236}">
              <a16:creationId xmlns:a16="http://schemas.microsoft.com/office/drawing/2014/main" id="{41EB55B6-CF2B-4016-964B-EA4D4EF160C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834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79</xdr:row>
      <xdr:rowOff>0</xdr:rowOff>
    </xdr:from>
    <xdr:to>
      <xdr:col>2</xdr:col>
      <xdr:colOff>0</xdr:colOff>
      <xdr:row>79</xdr:row>
      <xdr:rowOff>38100</xdr:rowOff>
    </xdr:to>
    <xdr:sp macro="" textlink="">
      <xdr:nvSpPr>
        <xdr:cNvPr id="320" name="Line 467">
          <a:extLst>
            <a:ext uri="{FF2B5EF4-FFF2-40B4-BE49-F238E27FC236}">
              <a16:creationId xmlns:a16="http://schemas.microsoft.com/office/drawing/2014/main" id="{D35ED0C9-6120-4AD1-8F93-69272A4E0DF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834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79</xdr:row>
      <xdr:rowOff>0</xdr:rowOff>
    </xdr:from>
    <xdr:to>
      <xdr:col>3</xdr:col>
      <xdr:colOff>28575</xdr:colOff>
      <xdr:row>80</xdr:row>
      <xdr:rowOff>0</xdr:rowOff>
    </xdr:to>
    <xdr:sp macro="" textlink="">
      <xdr:nvSpPr>
        <xdr:cNvPr id="323" name="Line 470">
          <a:extLst>
            <a:ext uri="{FF2B5EF4-FFF2-40B4-BE49-F238E27FC236}">
              <a16:creationId xmlns:a16="http://schemas.microsoft.com/office/drawing/2014/main" id="{13F9657B-A3B9-4E7A-BAAB-8ACCD8CD8D6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848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79</xdr:row>
      <xdr:rowOff>0</xdr:rowOff>
    </xdr:from>
    <xdr:to>
      <xdr:col>5</xdr:col>
      <xdr:colOff>342900</xdr:colOff>
      <xdr:row>80</xdr:row>
      <xdr:rowOff>0</xdr:rowOff>
    </xdr:to>
    <xdr:sp macro="" textlink="">
      <xdr:nvSpPr>
        <xdr:cNvPr id="324" name="Line 472">
          <a:extLst>
            <a:ext uri="{FF2B5EF4-FFF2-40B4-BE49-F238E27FC236}">
              <a16:creationId xmlns:a16="http://schemas.microsoft.com/office/drawing/2014/main" id="{F72A7C3D-139E-4A90-B4CE-C5D60A3F0A0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848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79</xdr:row>
      <xdr:rowOff>0</xdr:rowOff>
    </xdr:from>
    <xdr:to>
      <xdr:col>4</xdr:col>
      <xdr:colOff>38100</xdr:colOff>
      <xdr:row>80</xdr:row>
      <xdr:rowOff>0</xdr:rowOff>
    </xdr:to>
    <xdr:sp macro="" textlink="">
      <xdr:nvSpPr>
        <xdr:cNvPr id="325" name="Line 473">
          <a:extLst>
            <a:ext uri="{FF2B5EF4-FFF2-40B4-BE49-F238E27FC236}">
              <a16:creationId xmlns:a16="http://schemas.microsoft.com/office/drawing/2014/main" id="{985C863A-805A-4D3A-81A5-E83ACE36C57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848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326" name="Line 475">
          <a:extLst>
            <a:ext uri="{FF2B5EF4-FFF2-40B4-BE49-F238E27FC236}">
              <a16:creationId xmlns:a16="http://schemas.microsoft.com/office/drawing/2014/main" id="{D237B99E-A12B-4557-92A4-068EDA58E2E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848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80</xdr:row>
      <xdr:rowOff>0</xdr:rowOff>
    </xdr:from>
    <xdr:to>
      <xdr:col>3</xdr:col>
      <xdr:colOff>28575</xdr:colOff>
      <xdr:row>80</xdr:row>
      <xdr:rowOff>38100</xdr:rowOff>
    </xdr:to>
    <xdr:sp macro="" textlink="">
      <xdr:nvSpPr>
        <xdr:cNvPr id="335" name="Line 486">
          <a:extLst>
            <a:ext uri="{FF2B5EF4-FFF2-40B4-BE49-F238E27FC236}">
              <a16:creationId xmlns:a16="http://schemas.microsoft.com/office/drawing/2014/main" id="{7DBE0A6D-2B59-499F-AA18-C98C9252E5C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877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80</xdr:row>
      <xdr:rowOff>0</xdr:rowOff>
    </xdr:from>
    <xdr:to>
      <xdr:col>5</xdr:col>
      <xdr:colOff>342900</xdr:colOff>
      <xdr:row>80</xdr:row>
      <xdr:rowOff>38100</xdr:rowOff>
    </xdr:to>
    <xdr:sp macro="" textlink="">
      <xdr:nvSpPr>
        <xdr:cNvPr id="336" name="Line 488">
          <a:extLst>
            <a:ext uri="{FF2B5EF4-FFF2-40B4-BE49-F238E27FC236}">
              <a16:creationId xmlns:a16="http://schemas.microsoft.com/office/drawing/2014/main" id="{491E44DA-5A5A-49F4-9938-11C21C33932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87725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80</xdr:row>
      <xdr:rowOff>0</xdr:rowOff>
    </xdr:from>
    <xdr:to>
      <xdr:col>4</xdr:col>
      <xdr:colOff>38100</xdr:colOff>
      <xdr:row>80</xdr:row>
      <xdr:rowOff>38100</xdr:rowOff>
    </xdr:to>
    <xdr:sp macro="" textlink="">
      <xdr:nvSpPr>
        <xdr:cNvPr id="337" name="Line 489">
          <a:extLst>
            <a:ext uri="{FF2B5EF4-FFF2-40B4-BE49-F238E27FC236}">
              <a16:creationId xmlns:a16="http://schemas.microsoft.com/office/drawing/2014/main" id="{13F83A7B-0D09-4B0D-9478-45C68616E35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877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80</xdr:row>
      <xdr:rowOff>0</xdr:rowOff>
    </xdr:from>
    <xdr:to>
      <xdr:col>2</xdr:col>
      <xdr:colOff>0</xdr:colOff>
      <xdr:row>80</xdr:row>
      <xdr:rowOff>38100</xdr:rowOff>
    </xdr:to>
    <xdr:sp macro="" textlink="">
      <xdr:nvSpPr>
        <xdr:cNvPr id="338" name="Line 491">
          <a:extLst>
            <a:ext uri="{FF2B5EF4-FFF2-40B4-BE49-F238E27FC236}">
              <a16:creationId xmlns:a16="http://schemas.microsoft.com/office/drawing/2014/main" id="{83F0CB4E-6147-4FDA-BE08-C42F6B0DF18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877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74</xdr:row>
      <xdr:rowOff>0</xdr:rowOff>
    </xdr:from>
    <xdr:to>
      <xdr:col>3</xdr:col>
      <xdr:colOff>28575</xdr:colOff>
      <xdr:row>75</xdr:row>
      <xdr:rowOff>0</xdr:rowOff>
    </xdr:to>
    <xdr:sp macro="" textlink="">
      <xdr:nvSpPr>
        <xdr:cNvPr id="341" name="Line 494">
          <a:extLst>
            <a:ext uri="{FF2B5EF4-FFF2-40B4-BE49-F238E27FC236}">
              <a16:creationId xmlns:a16="http://schemas.microsoft.com/office/drawing/2014/main" id="{11AA031F-C788-4348-8073-256BFB5B3566}"/>
            </a:ext>
          </a:extLst>
        </xdr:cNvPr>
        <xdr:cNvSpPr>
          <a:spLocks noChangeShapeType="1"/>
        </xdr:cNvSpPr>
      </xdr:nvSpPr>
      <xdr:spPr bwMode="auto">
        <a:xfrm flipH="1" flipV="1">
          <a:off x="7839075" y="891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74</xdr:row>
      <xdr:rowOff>0</xdr:rowOff>
    </xdr:from>
    <xdr:to>
      <xdr:col>5</xdr:col>
      <xdr:colOff>342900</xdr:colOff>
      <xdr:row>75</xdr:row>
      <xdr:rowOff>0</xdr:rowOff>
    </xdr:to>
    <xdr:sp macro="" textlink="">
      <xdr:nvSpPr>
        <xdr:cNvPr id="342" name="Line 496">
          <a:extLst>
            <a:ext uri="{FF2B5EF4-FFF2-40B4-BE49-F238E27FC236}">
              <a16:creationId xmlns:a16="http://schemas.microsoft.com/office/drawing/2014/main" id="{24709642-1912-45CD-82BB-CC703937395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891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74</xdr:row>
      <xdr:rowOff>0</xdr:rowOff>
    </xdr:from>
    <xdr:to>
      <xdr:col>4</xdr:col>
      <xdr:colOff>38100</xdr:colOff>
      <xdr:row>75</xdr:row>
      <xdr:rowOff>0</xdr:rowOff>
    </xdr:to>
    <xdr:sp macro="" textlink="">
      <xdr:nvSpPr>
        <xdr:cNvPr id="343" name="Line 497">
          <a:extLst>
            <a:ext uri="{FF2B5EF4-FFF2-40B4-BE49-F238E27FC236}">
              <a16:creationId xmlns:a16="http://schemas.microsoft.com/office/drawing/2014/main" id="{45BFA39D-3E2A-43E6-A320-02FFBADF277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891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0</xdr:colOff>
      <xdr:row>75</xdr:row>
      <xdr:rowOff>0</xdr:rowOff>
    </xdr:to>
    <xdr:sp macro="" textlink="">
      <xdr:nvSpPr>
        <xdr:cNvPr id="344" name="Line 499">
          <a:extLst>
            <a:ext uri="{FF2B5EF4-FFF2-40B4-BE49-F238E27FC236}">
              <a16:creationId xmlns:a16="http://schemas.microsoft.com/office/drawing/2014/main" id="{E6754BE0-DFF4-47A5-8848-60F44551B106}"/>
            </a:ext>
          </a:extLst>
        </xdr:cNvPr>
        <xdr:cNvSpPr>
          <a:spLocks noChangeShapeType="1"/>
        </xdr:cNvSpPr>
      </xdr:nvSpPr>
      <xdr:spPr bwMode="auto">
        <a:xfrm flipH="1" flipV="1">
          <a:off x="2800350" y="891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75</xdr:row>
      <xdr:rowOff>0</xdr:rowOff>
    </xdr:from>
    <xdr:to>
      <xdr:col>3</xdr:col>
      <xdr:colOff>28575</xdr:colOff>
      <xdr:row>81</xdr:row>
      <xdr:rowOff>0</xdr:rowOff>
    </xdr:to>
    <xdr:sp macro="" textlink="">
      <xdr:nvSpPr>
        <xdr:cNvPr id="347" name="Line 502">
          <a:extLst>
            <a:ext uri="{FF2B5EF4-FFF2-40B4-BE49-F238E27FC236}">
              <a16:creationId xmlns:a16="http://schemas.microsoft.com/office/drawing/2014/main" id="{0608BEC7-C526-43C8-9391-29180ADEF4D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9058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75</xdr:row>
      <xdr:rowOff>0</xdr:rowOff>
    </xdr:from>
    <xdr:to>
      <xdr:col>5</xdr:col>
      <xdr:colOff>342900</xdr:colOff>
      <xdr:row>81</xdr:row>
      <xdr:rowOff>0</xdr:rowOff>
    </xdr:to>
    <xdr:sp macro="" textlink="">
      <xdr:nvSpPr>
        <xdr:cNvPr id="348" name="Line 504">
          <a:extLst>
            <a:ext uri="{FF2B5EF4-FFF2-40B4-BE49-F238E27FC236}">
              <a16:creationId xmlns:a16="http://schemas.microsoft.com/office/drawing/2014/main" id="{00E9E624-0F57-4B4C-B8AD-72357654B1F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9058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75</xdr:row>
      <xdr:rowOff>0</xdr:rowOff>
    </xdr:from>
    <xdr:to>
      <xdr:col>4</xdr:col>
      <xdr:colOff>38100</xdr:colOff>
      <xdr:row>81</xdr:row>
      <xdr:rowOff>0</xdr:rowOff>
    </xdr:to>
    <xdr:sp macro="" textlink="">
      <xdr:nvSpPr>
        <xdr:cNvPr id="349" name="Line 505">
          <a:extLst>
            <a:ext uri="{FF2B5EF4-FFF2-40B4-BE49-F238E27FC236}">
              <a16:creationId xmlns:a16="http://schemas.microsoft.com/office/drawing/2014/main" id="{F132C187-5C79-4185-858E-02E7B4D2762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9058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350" name="Line 507">
          <a:extLst>
            <a:ext uri="{FF2B5EF4-FFF2-40B4-BE49-F238E27FC236}">
              <a16:creationId xmlns:a16="http://schemas.microsoft.com/office/drawing/2014/main" id="{22983994-19E9-4FB8-BC79-30557683423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9058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27</xdr:row>
      <xdr:rowOff>0</xdr:rowOff>
    </xdr:from>
    <xdr:to>
      <xdr:col>3</xdr:col>
      <xdr:colOff>28575</xdr:colOff>
      <xdr:row>28</xdr:row>
      <xdr:rowOff>38100</xdr:rowOff>
    </xdr:to>
    <xdr:sp macro="" textlink="">
      <xdr:nvSpPr>
        <xdr:cNvPr id="353" name="Line 510">
          <a:extLst>
            <a:ext uri="{FF2B5EF4-FFF2-40B4-BE49-F238E27FC236}">
              <a16:creationId xmlns:a16="http://schemas.microsoft.com/office/drawing/2014/main" id="{06C3E975-07DC-4D1C-9BA5-896DCA9D657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9201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27</xdr:row>
      <xdr:rowOff>0</xdr:rowOff>
    </xdr:from>
    <xdr:to>
      <xdr:col>4</xdr:col>
      <xdr:colOff>38100</xdr:colOff>
      <xdr:row>28</xdr:row>
      <xdr:rowOff>38100</xdr:rowOff>
    </xdr:to>
    <xdr:sp macro="" textlink="">
      <xdr:nvSpPr>
        <xdr:cNvPr id="355" name="Line 513">
          <a:extLst>
            <a:ext uri="{FF2B5EF4-FFF2-40B4-BE49-F238E27FC236}">
              <a16:creationId xmlns:a16="http://schemas.microsoft.com/office/drawing/2014/main" id="{6EF0DFEB-31F4-4032-8B8D-78FB567AB3F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9201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27</xdr:row>
      <xdr:rowOff>0</xdr:rowOff>
    </xdr:from>
    <xdr:to>
      <xdr:col>2</xdr:col>
      <xdr:colOff>0</xdr:colOff>
      <xdr:row>28</xdr:row>
      <xdr:rowOff>38100</xdr:rowOff>
    </xdr:to>
    <xdr:sp macro="" textlink="">
      <xdr:nvSpPr>
        <xdr:cNvPr id="356" name="Line 515">
          <a:extLst>
            <a:ext uri="{FF2B5EF4-FFF2-40B4-BE49-F238E27FC236}">
              <a16:creationId xmlns:a16="http://schemas.microsoft.com/office/drawing/2014/main" id="{13B674CD-BC2D-4FF4-9839-BDC98A5CCD1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9201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28</xdr:row>
      <xdr:rowOff>0</xdr:rowOff>
    </xdr:from>
    <xdr:to>
      <xdr:col>3</xdr:col>
      <xdr:colOff>28575</xdr:colOff>
      <xdr:row>32</xdr:row>
      <xdr:rowOff>28575</xdr:rowOff>
    </xdr:to>
    <xdr:sp macro="" textlink="">
      <xdr:nvSpPr>
        <xdr:cNvPr id="359" name="Line 518">
          <a:extLst>
            <a:ext uri="{FF2B5EF4-FFF2-40B4-BE49-F238E27FC236}">
              <a16:creationId xmlns:a16="http://schemas.microsoft.com/office/drawing/2014/main" id="{E4C77BFF-7B9A-4ACA-B457-6C96FB78B76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9344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28</xdr:row>
      <xdr:rowOff>0</xdr:rowOff>
    </xdr:from>
    <xdr:to>
      <xdr:col>2</xdr:col>
      <xdr:colOff>0</xdr:colOff>
      <xdr:row>32</xdr:row>
      <xdr:rowOff>28575</xdr:rowOff>
    </xdr:to>
    <xdr:sp macro="" textlink="">
      <xdr:nvSpPr>
        <xdr:cNvPr id="362" name="Line 523">
          <a:extLst>
            <a:ext uri="{FF2B5EF4-FFF2-40B4-BE49-F238E27FC236}">
              <a16:creationId xmlns:a16="http://schemas.microsoft.com/office/drawing/2014/main" id="{14302A1F-223D-434F-B233-4A53133AA0A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9344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32</xdr:row>
      <xdr:rowOff>0</xdr:rowOff>
    </xdr:from>
    <xdr:to>
      <xdr:col>3</xdr:col>
      <xdr:colOff>28575</xdr:colOff>
      <xdr:row>33</xdr:row>
      <xdr:rowOff>0</xdr:rowOff>
    </xdr:to>
    <xdr:sp macro="" textlink="">
      <xdr:nvSpPr>
        <xdr:cNvPr id="365" name="Line 526">
          <a:extLst>
            <a:ext uri="{FF2B5EF4-FFF2-40B4-BE49-F238E27FC236}">
              <a16:creationId xmlns:a16="http://schemas.microsoft.com/office/drawing/2014/main" id="{2ABF48E7-059D-4389-AD92-3778382BB4A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949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32</xdr:row>
      <xdr:rowOff>0</xdr:rowOff>
    </xdr:from>
    <xdr:to>
      <xdr:col>5</xdr:col>
      <xdr:colOff>342900</xdr:colOff>
      <xdr:row>33</xdr:row>
      <xdr:rowOff>0</xdr:rowOff>
    </xdr:to>
    <xdr:sp macro="" textlink="">
      <xdr:nvSpPr>
        <xdr:cNvPr id="366" name="Line 528">
          <a:extLst>
            <a:ext uri="{FF2B5EF4-FFF2-40B4-BE49-F238E27FC236}">
              <a16:creationId xmlns:a16="http://schemas.microsoft.com/office/drawing/2014/main" id="{68E30083-F7D8-4983-8B15-FF5F9A62110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949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368" name="Line 531">
          <a:extLst>
            <a:ext uri="{FF2B5EF4-FFF2-40B4-BE49-F238E27FC236}">
              <a16:creationId xmlns:a16="http://schemas.microsoft.com/office/drawing/2014/main" id="{74BEB6DC-5620-44F0-B701-4221F8EB1DD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949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33</xdr:row>
      <xdr:rowOff>0</xdr:rowOff>
    </xdr:from>
    <xdr:to>
      <xdr:col>3</xdr:col>
      <xdr:colOff>28575</xdr:colOff>
      <xdr:row>33</xdr:row>
      <xdr:rowOff>38100</xdr:rowOff>
    </xdr:to>
    <xdr:sp macro="" textlink="">
      <xdr:nvSpPr>
        <xdr:cNvPr id="377" name="Line 542">
          <a:extLst>
            <a:ext uri="{FF2B5EF4-FFF2-40B4-BE49-F238E27FC236}">
              <a16:creationId xmlns:a16="http://schemas.microsoft.com/office/drawing/2014/main" id="{623D46FD-E19D-478D-9600-4592625F8EC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978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33</xdr:row>
      <xdr:rowOff>0</xdr:rowOff>
    </xdr:from>
    <xdr:to>
      <xdr:col>5</xdr:col>
      <xdr:colOff>342900</xdr:colOff>
      <xdr:row>33</xdr:row>
      <xdr:rowOff>38100</xdr:rowOff>
    </xdr:to>
    <xdr:sp macro="" textlink="">
      <xdr:nvSpPr>
        <xdr:cNvPr id="378" name="Line 544">
          <a:extLst>
            <a:ext uri="{FF2B5EF4-FFF2-40B4-BE49-F238E27FC236}">
              <a16:creationId xmlns:a16="http://schemas.microsoft.com/office/drawing/2014/main" id="{E87906CB-4A3E-4881-8511-C278FD57019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97821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33</xdr:row>
      <xdr:rowOff>0</xdr:rowOff>
    </xdr:from>
    <xdr:to>
      <xdr:col>4</xdr:col>
      <xdr:colOff>38100</xdr:colOff>
      <xdr:row>33</xdr:row>
      <xdr:rowOff>38100</xdr:rowOff>
    </xdr:to>
    <xdr:sp macro="" textlink="">
      <xdr:nvSpPr>
        <xdr:cNvPr id="379" name="Line 545">
          <a:extLst>
            <a:ext uri="{FF2B5EF4-FFF2-40B4-BE49-F238E27FC236}">
              <a16:creationId xmlns:a16="http://schemas.microsoft.com/office/drawing/2014/main" id="{D6106D48-C214-4AE5-8D0A-3CD658161F6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978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33</xdr:row>
      <xdr:rowOff>0</xdr:rowOff>
    </xdr:from>
    <xdr:to>
      <xdr:col>2</xdr:col>
      <xdr:colOff>0</xdr:colOff>
      <xdr:row>33</xdr:row>
      <xdr:rowOff>38100</xdr:rowOff>
    </xdr:to>
    <xdr:sp macro="" textlink="">
      <xdr:nvSpPr>
        <xdr:cNvPr id="380" name="Line 547">
          <a:extLst>
            <a:ext uri="{FF2B5EF4-FFF2-40B4-BE49-F238E27FC236}">
              <a16:creationId xmlns:a16="http://schemas.microsoft.com/office/drawing/2014/main" id="{654EE941-4B78-4ED3-B67F-D563BD6B99BE}"/>
            </a:ext>
          </a:extLst>
        </xdr:cNvPr>
        <xdr:cNvSpPr>
          <a:spLocks noChangeShapeType="1"/>
        </xdr:cNvSpPr>
      </xdr:nvSpPr>
      <xdr:spPr bwMode="auto">
        <a:xfrm flipH="1" flipV="1">
          <a:off x="2800350" y="978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33</xdr:row>
      <xdr:rowOff>0</xdr:rowOff>
    </xdr:from>
    <xdr:to>
      <xdr:col>3</xdr:col>
      <xdr:colOff>28575</xdr:colOff>
      <xdr:row>34</xdr:row>
      <xdr:rowOff>0</xdr:rowOff>
    </xdr:to>
    <xdr:sp macro="" textlink="">
      <xdr:nvSpPr>
        <xdr:cNvPr id="383" name="Line 550">
          <a:extLst>
            <a:ext uri="{FF2B5EF4-FFF2-40B4-BE49-F238E27FC236}">
              <a16:creationId xmlns:a16="http://schemas.microsoft.com/office/drawing/2014/main" id="{FB97489B-5B25-4C64-B609-0A810807472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992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33</xdr:row>
      <xdr:rowOff>0</xdr:rowOff>
    </xdr:from>
    <xdr:to>
      <xdr:col>5</xdr:col>
      <xdr:colOff>342900</xdr:colOff>
      <xdr:row>34</xdr:row>
      <xdr:rowOff>0</xdr:rowOff>
    </xdr:to>
    <xdr:sp macro="" textlink="">
      <xdr:nvSpPr>
        <xdr:cNvPr id="384" name="Line 552">
          <a:extLst>
            <a:ext uri="{FF2B5EF4-FFF2-40B4-BE49-F238E27FC236}">
              <a16:creationId xmlns:a16="http://schemas.microsoft.com/office/drawing/2014/main" id="{E411CCD9-736B-4B36-A5CB-C30CFB2ED3A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992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33</xdr:row>
      <xdr:rowOff>0</xdr:rowOff>
    </xdr:from>
    <xdr:to>
      <xdr:col>4</xdr:col>
      <xdr:colOff>38100</xdr:colOff>
      <xdr:row>34</xdr:row>
      <xdr:rowOff>0</xdr:rowOff>
    </xdr:to>
    <xdr:sp macro="" textlink="">
      <xdr:nvSpPr>
        <xdr:cNvPr id="385" name="Line 553">
          <a:extLst>
            <a:ext uri="{FF2B5EF4-FFF2-40B4-BE49-F238E27FC236}">
              <a16:creationId xmlns:a16="http://schemas.microsoft.com/office/drawing/2014/main" id="{FB890A41-E245-41F4-B1F8-E5F13DCB1D8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992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33</xdr:row>
      <xdr:rowOff>0</xdr:rowOff>
    </xdr:from>
    <xdr:to>
      <xdr:col>2</xdr:col>
      <xdr:colOff>0</xdr:colOff>
      <xdr:row>34</xdr:row>
      <xdr:rowOff>0</xdr:rowOff>
    </xdr:to>
    <xdr:sp macro="" textlink="">
      <xdr:nvSpPr>
        <xdr:cNvPr id="386" name="Line 555">
          <a:extLst>
            <a:ext uri="{FF2B5EF4-FFF2-40B4-BE49-F238E27FC236}">
              <a16:creationId xmlns:a16="http://schemas.microsoft.com/office/drawing/2014/main" id="{5FD7CE68-F53B-4FB5-8DF8-696473C46F06}"/>
            </a:ext>
          </a:extLst>
        </xdr:cNvPr>
        <xdr:cNvSpPr>
          <a:spLocks noChangeShapeType="1"/>
        </xdr:cNvSpPr>
      </xdr:nvSpPr>
      <xdr:spPr bwMode="auto">
        <a:xfrm flipH="1" flipV="1">
          <a:off x="2800350" y="992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34</xdr:row>
      <xdr:rowOff>0</xdr:rowOff>
    </xdr:from>
    <xdr:to>
      <xdr:col>3</xdr:col>
      <xdr:colOff>28575</xdr:colOff>
      <xdr:row>34</xdr:row>
      <xdr:rowOff>38100</xdr:rowOff>
    </xdr:to>
    <xdr:sp macro="" textlink="">
      <xdr:nvSpPr>
        <xdr:cNvPr id="395" name="Line 566">
          <a:extLst>
            <a:ext uri="{FF2B5EF4-FFF2-40B4-BE49-F238E27FC236}">
              <a16:creationId xmlns:a16="http://schemas.microsoft.com/office/drawing/2014/main" id="{7C131197-3145-4E82-ABF2-398C7B99EDC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021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34</xdr:row>
      <xdr:rowOff>0</xdr:rowOff>
    </xdr:from>
    <xdr:to>
      <xdr:col>5</xdr:col>
      <xdr:colOff>342900</xdr:colOff>
      <xdr:row>34</xdr:row>
      <xdr:rowOff>38100</xdr:rowOff>
    </xdr:to>
    <xdr:sp macro="" textlink="">
      <xdr:nvSpPr>
        <xdr:cNvPr id="396" name="Line 568">
          <a:extLst>
            <a:ext uri="{FF2B5EF4-FFF2-40B4-BE49-F238E27FC236}">
              <a16:creationId xmlns:a16="http://schemas.microsoft.com/office/drawing/2014/main" id="{02B68705-EEAC-4EE6-8AFB-0EC4C190A83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02108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34</xdr:row>
      <xdr:rowOff>0</xdr:rowOff>
    </xdr:from>
    <xdr:to>
      <xdr:col>4</xdr:col>
      <xdr:colOff>38100</xdr:colOff>
      <xdr:row>34</xdr:row>
      <xdr:rowOff>38100</xdr:rowOff>
    </xdr:to>
    <xdr:sp macro="" textlink="">
      <xdr:nvSpPr>
        <xdr:cNvPr id="397" name="Line 569">
          <a:extLst>
            <a:ext uri="{FF2B5EF4-FFF2-40B4-BE49-F238E27FC236}">
              <a16:creationId xmlns:a16="http://schemas.microsoft.com/office/drawing/2014/main" id="{A67A38E5-04C5-4E0B-BCFB-68C78ABE17B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021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34</xdr:row>
      <xdr:rowOff>0</xdr:rowOff>
    </xdr:from>
    <xdr:to>
      <xdr:col>2</xdr:col>
      <xdr:colOff>0</xdr:colOff>
      <xdr:row>34</xdr:row>
      <xdr:rowOff>38100</xdr:rowOff>
    </xdr:to>
    <xdr:sp macro="" textlink="">
      <xdr:nvSpPr>
        <xdr:cNvPr id="398" name="Line 571">
          <a:extLst>
            <a:ext uri="{FF2B5EF4-FFF2-40B4-BE49-F238E27FC236}">
              <a16:creationId xmlns:a16="http://schemas.microsoft.com/office/drawing/2014/main" id="{D429CEF2-E85D-4EBF-A9BB-8532D9387B2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021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34</xdr:row>
      <xdr:rowOff>0</xdr:rowOff>
    </xdr:from>
    <xdr:to>
      <xdr:col>3</xdr:col>
      <xdr:colOff>28575</xdr:colOff>
      <xdr:row>35</xdr:row>
      <xdr:rowOff>0</xdr:rowOff>
    </xdr:to>
    <xdr:sp macro="" textlink="">
      <xdr:nvSpPr>
        <xdr:cNvPr id="401" name="Line 574">
          <a:extLst>
            <a:ext uri="{FF2B5EF4-FFF2-40B4-BE49-F238E27FC236}">
              <a16:creationId xmlns:a16="http://schemas.microsoft.com/office/drawing/2014/main" id="{B439572B-BDBC-43FA-BD9F-B6A2E70171C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035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34</xdr:row>
      <xdr:rowOff>0</xdr:rowOff>
    </xdr:from>
    <xdr:to>
      <xdr:col>5</xdr:col>
      <xdr:colOff>342900</xdr:colOff>
      <xdr:row>35</xdr:row>
      <xdr:rowOff>0</xdr:rowOff>
    </xdr:to>
    <xdr:sp macro="" textlink="">
      <xdr:nvSpPr>
        <xdr:cNvPr id="402" name="Line 576">
          <a:extLst>
            <a:ext uri="{FF2B5EF4-FFF2-40B4-BE49-F238E27FC236}">
              <a16:creationId xmlns:a16="http://schemas.microsoft.com/office/drawing/2014/main" id="{E231DEB2-A5B0-4C0D-A895-351A1509880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035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34</xdr:row>
      <xdr:rowOff>0</xdr:rowOff>
    </xdr:from>
    <xdr:to>
      <xdr:col>4</xdr:col>
      <xdr:colOff>38100</xdr:colOff>
      <xdr:row>35</xdr:row>
      <xdr:rowOff>0</xdr:rowOff>
    </xdr:to>
    <xdr:sp macro="" textlink="">
      <xdr:nvSpPr>
        <xdr:cNvPr id="403" name="Line 577">
          <a:extLst>
            <a:ext uri="{FF2B5EF4-FFF2-40B4-BE49-F238E27FC236}">
              <a16:creationId xmlns:a16="http://schemas.microsoft.com/office/drawing/2014/main" id="{D4A56D77-7DAA-4BA5-95F1-0112D805246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035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34</xdr:row>
      <xdr:rowOff>0</xdr:rowOff>
    </xdr:from>
    <xdr:to>
      <xdr:col>2</xdr:col>
      <xdr:colOff>0</xdr:colOff>
      <xdr:row>35</xdr:row>
      <xdr:rowOff>0</xdr:rowOff>
    </xdr:to>
    <xdr:sp macro="" textlink="">
      <xdr:nvSpPr>
        <xdr:cNvPr id="404" name="Line 579">
          <a:extLst>
            <a:ext uri="{FF2B5EF4-FFF2-40B4-BE49-F238E27FC236}">
              <a16:creationId xmlns:a16="http://schemas.microsoft.com/office/drawing/2014/main" id="{D73B4A61-179D-4568-B25C-998EC528CCE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035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35</xdr:row>
      <xdr:rowOff>0</xdr:rowOff>
    </xdr:from>
    <xdr:to>
      <xdr:col>3</xdr:col>
      <xdr:colOff>28575</xdr:colOff>
      <xdr:row>35</xdr:row>
      <xdr:rowOff>38100</xdr:rowOff>
    </xdr:to>
    <xdr:sp macro="" textlink="">
      <xdr:nvSpPr>
        <xdr:cNvPr id="413" name="Line 590">
          <a:extLst>
            <a:ext uri="{FF2B5EF4-FFF2-40B4-BE49-F238E27FC236}">
              <a16:creationId xmlns:a16="http://schemas.microsoft.com/office/drawing/2014/main" id="{94F2C203-9508-41CB-8631-3CBFA89B4C8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063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35</xdr:row>
      <xdr:rowOff>0</xdr:rowOff>
    </xdr:from>
    <xdr:to>
      <xdr:col>5</xdr:col>
      <xdr:colOff>342900</xdr:colOff>
      <xdr:row>35</xdr:row>
      <xdr:rowOff>38100</xdr:rowOff>
    </xdr:to>
    <xdr:sp macro="" textlink="">
      <xdr:nvSpPr>
        <xdr:cNvPr id="414" name="Line 592">
          <a:extLst>
            <a:ext uri="{FF2B5EF4-FFF2-40B4-BE49-F238E27FC236}">
              <a16:creationId xmlns:a16="http://schemas.microsoft.com/office/drawing/2014/main" id="{6F91F017-8656-4BD0-809D-E6DDADEA3AF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06394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35</xdr:row>
      <xdr:rowOff>0</xdr:rowOff>
    </xdr:from>
    <xdr:to>
      <xdr:col>4</xdr:col>
      <xdr:colOff>38100</xdr:colOff>
      <xdr:row>35</xdr:row>
      <xdr:rowOff>38100</xdr:rowOff>
    </xdr:to>
    <xdr:sp macro="" textlink="">
      <xdr:nvSpPr>
        <xdr:cNvPr id="415" name="Line 593">
          <a:extLst>
            <a:ext uri="{FF2B5EF4-FFF2-40B4-BE49-F238E27FC236}">
              <a16:creationId xmlns:a16="http://schemas.microsoft.com/office/drawing/2014/main" id="{DD91FCDB-C8D5-4C22-AA47-B1575E17BFD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063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35</xdr:row>
      <xdr:rowOff>0</xdr:rowOff>
    </xdr:from>
    <xdr:to>
      <xdr:col>2</xdr:col>
      <xdr:colOff>0</xdr:colOff>
      <xdr:row>35</xdr:row>
      <xdr:rowOff>38100</xdr:rowOff>
    </xdr:to>
    <xdr:sp macro="" textlink="">
      <xdr:nvSpPr>
        <xdr:cNvPr id="416" name="Line 595">
          <a:extLst>
            <a:ext uri="{FF2B5EF4-FFF2-40B4-BE49-F238E27FC236}">
              <a16:creationId xmlns:a16="http://schemas.microsoft.com/office/drawing/2014/main" id="{8A5BB8E0-B777-4C28-A3F0-977AA119CD0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063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35</xdr:row>
      <xdr:rowOff>0</xdr:rowOff>
    </xdr:from>
    <xdr:to>
      <xdr:col>3</xdr:col>
      <xdr:colOff>28575</xdr:colOff>
      <xdr:row>36</xdr:row>
      <xdr:rowOff>0</xdr:rowOff>
    </xdr:to>
    <xdr:sp macro="" textlink="">
      <xdr:nvSpPr>
        <xdr:cNvPr id="419" name="Line 598">
          <a:extLst>
            <a:ext uri="{FF2B5EF4-FFF2-40B4-BE49-F238E27FC236}">
              <a16:creationId xmlns:a16="http://schemas.microsoft.com/office/drawing/2014/main" id="{D8792FAE-A999-4611-921A-BBF3B799472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078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35</xdr:row>
      <xdr:rowOff>0</xdr:rowOff>
    </xdr:from>
    <xdr:to>
      <xdr:col>5</xdr:col>
      <xdr:colOff>342900</xdr:colOff>
      <xdr:row>36</xdr:row>
      <xdr:rowOff>0</xdr:rowOff>
    </xdr:to>
    <xdr:sp macro="" textlink="">
      <xdr:nvSpPr>
        <xdr:cNvPr id="420" name="Line 600">
          <a:extLst>
            <a:ext uri="{FF2B5EF4-FFF2-40B4-BE49-F238E27FC236}">
              <a16:creationId xmlns:a16="http://schemas.microsoft.com/office/drawing/2014/main" id="{95968D03-2F8E-4A32-A81D-F30B15101DD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078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35</xdr:row>
      <xdr:rowOff>0</xdr:rowOff>
    </xdr:from>
    <xdr:to>
      <xdr:col>4</xdr:col>
      <xdr:colOff>38100</xdr:colOff>
      <xdr:row>36</xdr:row>
      <xdr:rowOff>0</xdr:rowOff>
    </xdr:to>
    <xdr:sp macro="" textlink="">
      <xdr:nvSpPr>
        <xdr:cNvPr id="421" name="Line 601">
          <a:extLst>
            <a:ext uri="{FF2B5EF4-FFF2-40B4-BE49-F238E27FC236}">
              <a16:creationId xmlns:a16="http://schemas.microsoft.com/office/drawing/2014/main" id="{CB89E967-B264-47D7-A362-AD006D8C2F6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078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35</xdr:row>
      <xdr:rowOff>0</xdr:rowOff>
    </xdr:from>
    <xdr:to>
      <xdr:col>2</xdr:col>
      <xdr:colOff>0</xdr:colOff>
      <xdr:row>36</xdr:row>
      <xdr:rowOff>0</xdr:rowOff>
    </xdr:to>
    <xdr:sp macro="" textlink="">
      <xdr:nvSpPr>
        <xdr:cNvPr id="422" name="Line 603">
          <a:extLst>
            <a:ext uri="{FF2B5EF4-FFF2-40B4-BE49-F238E27FC236}">
              <a16:creationId xmlns:a16="http://schemas.microsoft.com/office/drawing/2014/main" id="{81EFBCDD-D517-4DB2-B00D-F49C9117BAE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078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36</xdr:row>
      <xdr:rowOff>0</xdr:rowOff>
    </xdr:from>
    <xdr:to>
      <xdr:col>3</xdr:col>
      <xdr:colOff>28575</xdr:colOff>
      <xdr:row>36</xdr:row>
      <xdr:rowOff>38100</xdr:rowOff>
    </xdr:to>
    <xdr:sp macro="" textlink="">
      <xdr:nvSpPr>
        <xdr:cNvPr id="431" name="Line 614">
          <a:extLst>
            <a:ext uri="{FF2B5EF4-FFF2-40B4-BE49-F238E27FC236}">
              <a16:creationId xmlns:a16="http://schemas.microsoft.com/office/drawing/2014/main" id="{99772F92-83E9-4173-AEDA-4B405B1082F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106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36</xdr:row>
      <xdr:rowOff>0</xdr:rowOff>
    </xdr:from>
    <xdr:to>
      <xdr:col>5</xdr:col>
      <xdr:colOff>342900</xdr:colOff>
      <xdr:row>36</xdr:row>
      <xdr:rowOff>38100</xdr:rowOff>
    </xdr:to>
    <xdr:sp macro="" textlink="">
      <xdr:nvSpPr>
        <xdr:cNvPr id="432" name="Line 616">
          <a:extLst>
            <a:ext uri="{FF2B5EF4-FFF2-40B4-BE49-F238E27FC236}">
              <a16:creationId xmlns:a16="http://schemas.microsoft.com/office/drawing/2014/main" id="{0D41C077-15A5-493B-809B-35D4CB70CAE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10680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36</xdr:row>
      <xdr:rowOff>0</xdr:rowOff>
    </xdr:from>
    <xdr:to>
      <xdr:col>4</xdr:col>
      <xdr:colOff>38100</xdr:colOff>
      <xdr:row>36</xdr:row>
      <xdr:rowOff>38100</xdr:rowOff>
    </xdr:to>
    <xdr:sp macro="" textlink="">
      <xdr:nvSpPr>
        <xdr:cNvPr id="433" name="Line 617">
          <a:extLst>
            <a:ext uri="{FF2B5EF4-FFF2-40B4-BE49-F238E27FC236}">
              <a16:creationId xmlns:a16="http://schemas.microsoft.com/office/drawing/2014/main" id="{3FDF93C5-71FE-497C-998C-E452238B836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106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36</xdr:row>
      <xdr:rowOff>0</xdr:rowOff>
    </xdr:from>
    <xdr:to>
      <xdr:col>2</xdr:col>
      <xdr:colOff>0</xdr:colOff>
      <xdr:row>36</xdr:row>
      <xdr:rowOff>38100</xdr:rowOff>
    </xdr:to>
    <xdr:sp macro="" textlink="">
      <xdr:nvSpPr>
        <xdr:cNvPr id="434" name="Line 619">
          <a:extLst>
            <a:ext uri="{FF2B5EF4-FFF2-40B4-BE49-F238E27FC236}">
              <a16:creationId xmlns:a16="http://schemas.microsoft.com/office/drawing/2014/main" id="{B8B396BE-4425-4981-9735-45079C1FA0E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106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36</xdr:row>
      <xdr:rowOff>0</xdr:rowOff>
    </xdr:from>
    <xdr:to>
      <xdr:col>3</xdr:col>
      <xdr:colOff>28575</xdr:colOff>
      <xdr:row>37</xdr:row>
      <xdr:rowOff>0</xdr:rowOff>
    </xdr:to>
    <xdr:sp macro="" textlink="">
      <xdr:nvSpPr>
        <xdr:cNvPr id="437" name="Line 622">
          <a:extLst>
            <a:ext uri="{FF2B5EF4-FFF2-40B4-BE49-F238E27FC236}">
              <a16:creationId xmlns:a16="http://schemas.microsoft.com/office/drawing/2014/main" id="{5D6FE09E-D6E1-4D71-9CA0-900486AA11A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121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36</xdr:row>
      <xdr:rowOff>0</xdr:rowOff>
    </xdr:from>
    <xdr:to>
      <xdr:col>5</xdr:col>
      <xdr:colOff>342900</xdr:colOff>
      <xdr:row>37</xdr:row>
      <xdr:rowOff>0</xdr:rowOff>
    </xdr:to>
    <xdr:sp macro="" textlink="">
      <xdr:nvSpPr>
        <xdr:cNvPr id="438" name="Line 624">
          <a:extLst>
            <a:ext uri="{FF2B5EF4-FFF2-40B4-BE49-F238E27FC236}">
              <a16:creationId xmlns:a16="http://schemas.microsoft.com/office/drawing/2014/main" id="{0046FA1C-EE35-4D5B-9386-988E70427CD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121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36</xdr:row>
      <xdr:rowOff>0</xdr:rowOff>
    </xdr:from>
    <xdr:to>
      <xdr:col>4</xdr:col>
      <xdr:colOff>38100</xdr:colOff>
      <xdr:row>37</xdr:row>
      <xdr:rowOff>0</xdr:rowOff>
    </xdr:to>
    <xdr:sp macro="" textlink="">
      <xdr:nvSpPr>
        <xdr:cNvPr id="439" name="Line 625">
          <a:extLst>
            <a:ext uri="{FF2B5EF4-FFF2-40B4-BE49-F238E27FC236}">
              <a16:creationId xmlns:a16="http://schemas.microsoft.com/office/drawing/2014/main" id="{57E391A5-E514-4920-9ECD-A4E2178F43B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121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36</xdr:row>
      <xdr:rowOff>0</xdr:rowOff>
    </xdr:from>
    <xdr:to>
      <xdr:col>2</xdr:col>
      <xdr:colOff>0</xdr:colOff>
      <xdr:row>37</xdr:row>
      <xdr:rowOff>0</xdr:rowOff>
    </xdr:to>
    <xdr:sp macro="" textlink="">
      <xdr:nvSpPr>
        <xdr:cNvPr id="440" name="Line 627">
          <a:extLst>
            <a:ext uri="{FF2B5EF4-FFF2-40B4-BE49-F238E27FC236}">
              <a16:creationId xmlns:a16="http://schemas.microsoft.com/office/drawing/2014/main" id="{6B405A76-8D34-4CF7-8DD1-5B0C3ADC0D2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121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37</xdr:row>
      <xdr:rowOff>0</xdr:rowOff>
    </xdr:from>
    <xdr:to>
      <xdr:col>3</xdr:col>
      <xdr:colOff>28575</xdr:colOff>
      <xdr:row>37</xdr:row>
      <xdr:rowOff>38100</xdr:rowOff>
    </xdr:to>
    <xdr:sp macro="" textlink="">
      <xdr:nvSpPr>
        <xdr:cNvPr id="449" name="Line 638">
          <a:extLst>
            <a:ext uri="{FF2B5EF4-FFF2-40B4-BE49-F238E27FC236}">
              <a16:creationId xmlns:a16="http://schemas.microsoft.com/office/drawing/2014/main" id="{E3804AB0-F4F8-401A-8CFC-049A5E86917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1496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37</xdr:row>
      <xdr:rowOff>0</xdr:rowOff>
    </xdr:from>
    <xdr:to>
      <xdr:col>5</xdr:col>
      <xdr:colOff>342900</xdr:colOff>
      <xdr:row>37</xdr:row>
      <xdr:rowOff>38100</xdr:rowOff>
    </xdr:to>
    <xdr:sp macro="" textlink="">
      <xdr:nvSpPr>
        <xdr:cNvPr id="450" name="Line 640">
          <a:extLst>
            <a:ext uri="{FF2B5EF4-FFF2-40B4-BE49-F238E27FC236}">
              <a16:creationId xmlns:a16="http://schemas.microsoft.com/office/drawing/2014/main" id="{55942F3B-118F-4F2A-AB28-F27AB8BD736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14966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37</xdr:row>
      <xdr:rowOff>0</xdr:rowOff>
    </xdr:from>
    <xdr:to>
      <xdr:col>4</xdr:col>
      <xdr:colOff>38100</xdr:colOff>
      <xdr:row>37</xdr:row>
      <xdr:rowOff>38100</xdr:rowOff>
    </xdr:to>
    <xdr:sp macro="" textlink="">
      <xdr:nvSpPr>
        <xdr:cNvPr id="451" name="Line 641">
          <a:extLst>
            <a:ext uri="{FF2B5EF4-FFF2-40B4-BE49-F238E27FC236}">
              <a16:creationId xmlns:a16="http://schemas.microsoft.com/office/drawing/2014/main" id="{0B01B913-2B3C-45EC-B76A-13C9F1AE05C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1496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37</xdr:row>
      <xdr:rowOff>0</xdr:rowOff>
    </xdr:from>
    <xdr:to>
      <xdr:col>2</xdr:col>
      <xdr:colOff>0</xdr:colOff>
      <xdr:row>37</xdr:row>
      <xdr:rowOff>38100</xdr:rowOff>
    </xdr:to>
    <xdr:sp macro="" textlink="">
      <xdr:nvSpPr>
        <xdr:cNvPr id="452" name="Line 643">
          <a:extLst>
            <a:ext uri="{FF2B5EF4-FFF2-40B4-BE49-F238E27FC236}">
              <a16:creationId xmlns:a16="http://schemas.microsoft.com/office/drawing/2014/main" id="{AEF8C7C5-26AA-446B-B1C9-0DF011D4E93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1496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37</xdr:row>
      <xdr:rowOff>0</xdr:rowOff>
    </xdr:from>
    <xdr:to>
      <xdr:col>3</xdr:col>
      <xdr:colOff>28575</xdr:colOff>
      <xdr:row>38</xdr:row>
      <xdr:rowOff>0</xdr:rowOff>
    </xdr:to>
    <xdr:sp macro="" textlink="">
      <xdr:nvSpPr>
        <xdr:cNvPr id="455" name="Line 646">
          <a:extLst>
            <a:ext uri="{FF2B5EF4-FFF2-40B4-BE49-F238E27FC236}">
              <a16:creationId xmlns:a16="http://schemas.microsoft.com/office/drawing/2014/main" id="{CF908698-1252-4EBF-9EB2-B607013D3A1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1639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37</xdr:row>
      <xdr:rowOff>0</xdr:rowOff>
    </xdr:from>
    <xdr:to>
      <xdr:col>5</xdr:col>
      <xdr:colOff>342900</xdr:colOff>
      <xdr:row>38</xdr:row>
      <xdr:rowOff>0</xdr:rowOff>
    </xdr:to>
    <xdr:sp macro="" textlink="">
      <xdr:nvSpPr>
        <xdr:cNvPr id="456" name="Line 648">
          <a:extLst>
            <a:ext uri="{FF2B5EF4-FFF2-40B4-BE49-F238E27FC236}">
              <a16:creationId xmlns:a16="http://schemas.microsoft.com/office/drawing/2014/main" id="{87F02332-19C7-45E7-8D84-AC3948178EB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1639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37</xdr:row>
      <xdr:rowOff>0</xdr:rowOff>
    </xdr:from>
    <xdr:to>
      <xdr:col>4</xdr:col>
      <xdr:colOff>38100</xdr:colOff>
      <xdr:row>38</xdr:row>
      <xdr:rowOff>0</xdr:rowOff>
    </xdr:to>
    <xdr:sp macro="" textlink="">
      <xdr:nvSpPr>
        <xdr:cNvPr id="457" name="Line 649">
          <a:extLst>
            <a:ext uri="{FF2B5EF4-FFF2-40B4-BE49-F238E27FC236}">
              <a16:creationId xmlns:a16="http://schemas.microsoft.com/office/drawing/2014/main" id="{8DB54434-39E2-4614-9F3A-B8B79A23C07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1639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37</xdr:row>
      <xdr:rowOff>0</xdr:rowOff>
    </xdr:from>
    <xdr:to>
      <xdr:col>2</xdr:col>
      <xdr:colOff>0</xdr:colOff>
      <xdr:row>38</xdr:row>
      <xdr:rowOff>0</xdr:rowOff>
    </xdr:to>
    <xdr:sp macro="" textlink="">
      <xdr:nvSpPr>
        <xdr:cNvPr id="458" name="Line 651">
          <a:extLst>
            <a:ext uri="{FF2B5EF4-FFF2-40B4-BE49-F238E27FC236}">
              <a16:creationId xmlns:a16="http://schemas.microsoft.com/office/drawing/2014/main" id="{BD016584-7221-4E24-87D7-642D9357B30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1639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38</xdr:row>
      <xdr:rowOff>0</xdr:rowOff>
    </xdr:from>
    <xdr:to>
      <xdr:col>3</xdr:col>
      <xdr:colOff>28575</xdr:colOff>
      <xdr:row>38</xdr:row>
      <xdr:rowOff>38100</xdr:rowOff>
    </xdr:to>
    <xdr:sp macro="" textlink="">
      <xdr:nvSpPr>
        <xdr:cNvPr id="467" name="Line 662">
          <a:extLst>
            <a:ext uri="{FF2B5EF4-FFF2-40B4-BE49-F238E27FC236}">
              <a16:creationId xmlns:a16="http://schemas.microsoft.com/office/drawing/2014/main" id="{477626BD-FE0F-4AD0-B747-DE85D97A6B8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1925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38</xdr:row>
      <xdr:rowOff>0</xdr:rowOff>
    </xdr:from>
    <xdr:to>
      <xdr:col>5</xdr:col>
      <xdr:colOff>342900</xdr:colOff>
      <xdr:row>38</xdr:row>
      <xdr:rowOff>38100</xdr:rowOff>
    </xdr:to>
    <xdr:sp macro="" textlink="">
      <xdr:nvSpPr>
        <xdr:cNvPr id="468" name="Line 664">
          <a:extLst>
            <a:ext uri="{FF2B5EF4-FFF2-40B4-BE49-F238E27FC236}">
              <a16:creationId xmlns:a16="http://schemas.microsoft.com/office/drawing/2014/main" id="{7D6BF5C6-C0B5-4057-80D0-C039E9BC114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19253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38</xdr:row>
      <xdr:rowOff>0</xdr:rowOff>
    </xdr:from>
    <xdr:to>
      <xdr:col>4</xdr:col>
      <xdr:colOff>38100</xdr:colOff>
      <xdr:row>38</xdr:row>
      <xdr:rowOff>38100</xdr:rowOff>
    </xdr:to>
    <xdr:sp macro="" textlink="">
      <xdr:nvSpPr>
        <xdr:cNvPr id="469" name="Line 665">
          <a:extLst>
            <a:ext uri="{FF2B5EF4-FFF2-40B4-BE49-F238E27FC236}">
              <a16:creationId xmlns:a16="http://schemas.microsoft.com/office/drawing/2014/main" id="{2B80DB7B-850F-48A6-8A44-EF0FE63BB7D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1925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38</xdr:row>
      <xdr:rowOff>0</xdr:rowOff>
    </xdr:from>
    <xdr:to>
      <xdr:col>2</xdr:col>
      <xdr:colOff>0</xdr:colOff>
      <xdr:row>38</xdr:row>
      <xdr:rowOff>38100</xdr:rowOff>
    </xdr:to>
    <xdr:sp macro="" textlink="">
      <xdr:nvSpPr>
        <xdr:cNvPr id="470" name="Line 667">
          <a:extLst>
            <a:ext uri="{FF2B5EF4-FFF2-40B4-BE49-F238E27FC236}">
              <a16:creationId xmlns:a16="http://schemas.microsoft.com/office/drawing/2014/main" id="{FC9EC934-B126-4270-BF77-E3FA908B8FC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1925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38</xdr:row>
      <xdr:rowOff>0</xdr:rowOff>
    </xdr:from>
    <xdr:to>
      <xdr:col>3</xdr:col>
      <xdr:colOff>28575</xdr:colOff>
      <xdr:row>39</xdr:row>
      <xdr:rowOff>0</xdr:rowOff>
    </xdr:to>
    <xdr:sp macro="" textlink="">
      <xdr:nvSpPr>
        <xdr:cNvPr id="473" name="Line 670">
          <a:extLst>
            <a:ext uri="{FF2B5EF4-FFF2-40B4-BE49-F238E27FC236}">
              <a16:creationId xmlns:a16="http://schemas.microsoft.com/office/drawing/2014/main" id="{D4CE3E83-51AB-4E6B-81B1-288FEF37B06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2068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38</xdr:row>
      <xdr:rowOff>0</xdr:rowOff>
    </xdr:from>
    <xdr:to>
      <xdr:col>5</xdr:col>
      <xdr:colOff>342900</xdr:colOff>
      <xdr:row>39</xdr:row>
      <xdr:rowOff>0</xdr:rowOff>
    </xdr:to>
    <xdr:sp macro="" textlink="">
      <xdr:nvSpPr>
        <xdr:cNvPr id="474" name="Line 672">
          <a:extLst>
            <a:ext uri="{FF2B5EF4-FFF2-40B4-BE49-F238E27FC236}">
              <a16:creationId xmlns:a16="http://schemas.microsoft.com/office/drawing/2014/main" id="{6CA24181-D0DA-439E-873C-9DF0650C97DC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2068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38</xdr:row>
      <xdr:rowOff>0</xdr:rowOff>
    </xdr:from>
    <xdr:to>
      <xdr:col>4</xdr:col>
      <xdr:colOff>38100</xdr:colOff>
      <xdr:row>39</xdr:row>
      <xdr:rowOff>0</xdr:rowOff>
    </xdr:to>
    <xdr:sp macro="" textlink="">
      <xdr:nvSpPr>
        <xdr:cNvPr id="475" name="Line 673">
          <a:extLst>
            <a:ext uri="{FF2B5EF4-FFF2-40B4-BE49-F238E27FC236}">
              <a16:creationId xmlns:a16="http://schemas.microsoft.com/office/drawing/2014/main" id="{E3B6CD71-2982-4866-AB75-487B86E888F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2068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38</xdr:row>
      <xdr:rowOff>0</xdr:rowOff>
    </xdr:from>
    <xdr:to>
      <xdr:col>2</xdr:col>
      <xdr:colOff>0</xdr:colOff>
      <xdr:row>39</xdr:row>
      <xdr:rowOff>0</xdr:rowOff>
    </xdr:to>
    <xdr:sp macro="" textlink="">
      <xdr:nvSpPr>
        <xdr:cNvPr id="476" name="Line 675">
          <a:extLst>
            <a:ext uri="{FF2B5EF4-FFF2-40B4-BE49-F238E27FC236}">
              <a16:creationId xmlns:a16="http://schemas.microsoft.com/office/drawing/2014/main" id="{280A49B2-71A2-4E44-B30B-9A492949EAC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2068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39</xdr:row>
      <xdr:rowOff>0</xdr:rowOff>
    </xdr:from>
    <xdr:to>
      <xdr:col>3</xdr:col>
      <xdr:colOff>28575</xdr:colOff>
      <xdr:row>40</xdr:row>
      <xdr:rowOff>0</xdr:rowOff>
    </xdr:to>
    <xdr:sp macro="" textlink="">
      <xdr:nvSpPr>
        <xdr:cNvPr id="499" name="Line 704">
          <a:extLst>
            <a:ext uri="{FF2B5EF4-FFF2-40B4-BE49-F238E27FC236}">
              <a16:creationId xmlns:a16="http://schemas.microsoft.com/office/drawing/2014/main" id="{701D9E0C-CBB0-47EA-BE71-DDD79235812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282065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39</xdr:row>
      <xdr:rowOff>0</xdr:rowOff>
    </xdr:from>
    <xdr:to>
      <xdr:col>5</xdr:col>
      <xdr:colOff>342900</xdr:colOff>
      <xdr:row>40</xdr:row>
      <xdr:rowOff>0</xdr:rowOff>
    </xdr:to>
    <xdr:sp macro="" textlink="">
      <xdr:nvSpPr>
        <xdr:cNvPr id="500" name="Line 706">
          <a:extLst>
            <a:ext uri="{FF2B5EF4-FFF2-40B4-BE49-F238E27FC236}">
              <a16:creationId xmlns:a16="http://schemas.microsoft.com/office/drawing/2014/main" id="{D20D5B4F-9E5D-41B9-9E12-9A8E45E1593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282065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39</xdr:row>
      <xdr:rowOff>0</xdr:rowOff>
    </xdr:from>
    <xdr:to>
      <xdr:col>4</xdr:col>
      <xdr:colOff>38100</xdr:colOff>
      <xdr:row>40</xdr:row>
      <xdr:rowOff>0</xdr:rowOff>
    </xdr:to>
    <xdr:sp macro="" textlink="">
      <xdr:nvSpPr>
        <xdr:cNvPr id="501" name="Line 707">
          <a:extLst>
            <a:ext uri="{FF2B5EF4-FFF2-40B4-BE49-F238E27FC236}">
              <a16:creationId xmlns:a16="http://schemas.microsoft.com/office/drawing/2014/main" id="{C31FE3D6-3D0E-4750-AEB7-3E4A606EEA2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282065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39</xdr:row>
      <xdr:rowOff>0</xdr:rowOff>
    </xdr:from>
    <xdr:to>
      <xdr:col>2</xdr:col>
      <xdr:colOff>0</xdr:colOff>
      <xdr:row>40</xdr:row>
      <xdr:rowOff>0</xdr:rowOff>
    </xdr:to>
    <xdr:sp macro="" textlink="">
      <xdr:nvSpPr>
        <xdr:cNvPr id="502" name="Line 709">
          <a:extLst>
            <a:ext uri="{FF2B5EF4-FFF2-40B4-BE49-F238E27FC236}">
              <a16:creationId xmlns:a16="http://schemas.microsoft.com/office/drawing/2014/main" id="{E0AB2BA0-B297-4CDB-92CA-977DC68A175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282065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40</xdr:row>
      <xdr:rowOff>0</xdr:rowOff>
    </xdr:from>
    <xdr:to>
      <xdr:col>3</xdr:col>
      <xdr:colOff>28575</xdr:colOff>
      <xdr:row>40</xdr:row>
      <xdr:rowOff>38100</xdr:rowOff>
    </xdr:to>
    <xdr:sp macro="" textlink="">
      <xdr:nvSpPr>
        <xdr:cNvPr id="511" name="Line 720">
          <a:extLst>
            <a:ext uri="{FF2B5EF4-FFF2-40B4-BE49-F238E27FC236}">
              <a16:creationId xmlns:a16="http://schemas.microsoft.com/office/drawing/2014/main" id="{4F904144-6842-4A4F-8D32-8F02E5BC762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310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40</xdr:row>
      <xdr:rowOff>0</xdr:rowOff>
    </xdr:from>
    <xdr:to>
      <xdr:col>5</xdr:col>
      <xdr:colOff>342900</xdr:colOff>
      <xdr:row>40</xdr:row>
      <xdr:rowOff>38100</xdr:rowOff>
    </xdr:to>
    <xdr:sp macro="" textlink="">
      <xdr:nvSpPr>
        <xdr:cNvPr id="512" name="Line 722">
          <a:extLst>
            <a:ext uri="{FF2B5EF4-FFF2-40B4-BE49-F238E27FC236}">
              <a16:creationId xmlns:a16="http://schemas.microsoft.com/office/drawing/2014/main" id="{E1CBE878-EB2A-4BCA-A49B-DC11234808D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31064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40</xdr:row>
      <xdr:rowOff>0</xdr:rowOff>
    </xdr:from>
    <xdr:to>
      <xdr:col>4</xdr:col>
      <xdr:colOff>38100</xdr:colOff>
      <xdr:row>40</xdr:row>
      <xdr:rowOff>38100</xdr:rowOff>
    </xdr:to>
    <xdr:sp macro="" textlink="">
      <xdr:nvSpPr>
        <xdr:cNvPr id="513" name="Line 723">
          <a:extLst>
            <a:ext uri="{FF2B5EF4-FFF2-40B4-BE49-F238E27FC236}">
              <a16:creationId xmlns:a16="http://schemas.microsoft.com/office/drawing/2014/main" id="{84BDFEDE-4B9B-4779-9ACE-4C473D3DF7C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310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40</xdr:row>
      <xdr:rowOff>0</xdr:rowOff>
    </xdr:from>
    <xdr:to>
      <xdr:col>2</xdr:col>
      <xdr:colOff>0</xdr:colOff>
      <xdr:row>40</xdr:row>
      <xdr:rowOff>38100</xdr:rowOff>
    </xdr:to>
    <xdr:sp macro="" textlink="">
      <xdr:nvSpPr>
        <xdr:cNvPr id="514" name="Line 725">
          <a:extLst>
            <a:ext uri="{FF2B5EF4-FFF2-40B4-BE49-F238E27FC236}">
              <a16:creationId xmlns:a16="http://schemas.microsoft.com/office/drawing/2014/main" id="{6564689F-879B-4957-A70D-4EDFF5BB629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310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40</xdr:row>
      <xdr:rowOff>0</xdr:rowOff>
    </xdr:from>
    <xdr:to>
      <xdr:col>3</xdr:col>
      <xdr:colOff>28575</xdr:colOff>
      <xdr:row>41</xdr:row>
      <xdr:rowOff>0</xdr:rowOff>
    </xdr:to>
    <xdr:sp macro="" textlink="">
      <xdr:nvSpPr>
        <xdr:cNvPr id="517" name="Line 728">
          <a:extLst>
            <a:ext uri="{FF2B5EF4-FFF2-40B4-BE49-F238E27FC236}">
              <a16:creationId xmlns:a16="http://schemas.microsoft.com/office/drawing/2014/main" id="{804827F3-8A83-462A-B29C-23E947C2EE8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324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40</xdr:row>
      <xdr:rowOff>0</xdr:rowOff>
    </xdr:from>
    <xdr:to>
      <xdr:col>5</xdr:col>
      <xdr:colOff>342900</xdr:colOff>
      <xdr:row>41</xdr:row>
      <xdr:rowOff>0</xdr:rowOff>
    </xdr:to>
    <xdr:sp macro="" textlink="">
      <xdr:nvSpPr>
        <xdr:cNvPr id="518" name="Line 730">
          <a:extLst>
            <a:ext uri="{FF2B5EF4-FFF2-40B4-BE49-F238E27FC236}">
              <a16:creationId xmlns:a16="http://schemas.microsoft.com/office/drawing/2014/main" id="{A0DD9D2A-890C-4930-95D3-CEFAF37FCBF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324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40</xdr:row>
      <xdr:rowOff>0</xdr:rowOff>
    </xdr:from>
    <xdr:to>
      <xdr:col>4</xdr:col>
      <xdr:colOff>38100</xdr:colOff>
      <xdr:row>41</xdr:row>
      <xdr:rowOff>0</xdr:rowOff>
    </xdr:to>
    <xdr:sp macro="" textlink="">
      <xdr:nvSpPr>
        <xdr:cNvPr id="519" name="Line 731">
          <a:extLst>
            <a:ext uri="{FF2B5EF4-FFF2-40B4-BE49-F238E27FC236}">
              <a16:creationId xmlns:a16="http://schemas.microsoft.com/office/drawing/2014/main" id="{9E03B1F6-351A-46E2-BD29-FE2F0EF2043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324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40</xdr:row>
      <xdr:rowOff>0</xdr:rowOff>
    </xdr:from>
    <xdr:to>
      <xdr:col>2</xdr:col>
      <xdr:colOff>0</xdr:colOff>
      <xdr:row>41</xdr:row>
      <xdr:rowOff>0</xdr:rowOff>
    </xdr:to>
    <xdr:sp macro="" textlink="">
      <xdr:nvSpPr>
        <xdr:cNvPr id="520" name="Line 733">
          <a:extLst>
            <a:ext uri="{FF2B5EF4-FFF2-40B4-BE49-F238E27FC236}">
              <a16:creationId xmlns:a16="http://schemas.microsoft.com/office/drawing/2014/main" id="{DC5BCF71-6CD2-4117-9AC6-C26D38415BF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324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41</xdr:row>
      <xdr:rowOff>0</xdr:rowOff>
    </xdr:from>
    <xdr:to>
      <xdr:col>3</xdr:col>
      <xdr:colOff>28575</xdr:colOff>
      <xdr:row>41</xdr:row>
      <xdr:rowOff>38100</xdr:rowOff>
    </xdr:to>
    <xdr:sp macro="" textlink="">
      <xdr:nvSpPr>
        <xdr:cNvPr id="529" name="Line 744">
          <a:extLst>
            <a:ext uri="{FF2B5EF4-FFF2-40B4-BE49-F238E27FC236}">
              <a16:creationId xmlns:a16="http://schemas.microsoft.com/office/drawing/2014/main" id="{D449446D-6D61-4FB5-A974-03527DAC95C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353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41</xdr:row>
      <xdr:rowOff>0</xdr:rowOff>
    </xdr:from>
    <xdr:to>
      <xdr:col>5</xdr:col>
      <xdr:colOff>342900</xdr:colOff>
      <xdr:row>41</xdr:row>
      <xdr:rowOff>38100</xdr:rowOff>
    </xdr:to>
    <xdr:sp macro="" textlink="">
      <xdr:nvSpPr>
        <xdr:cNvPr id="530" name="Line 746">
          <a:extLst>
            <a:ext uri="{FF2B5EF4-FFF2-40B4-BE49-F238E27FC236}">
              <a16:creationId xmlns:a16="http://schemas.microsoft.com/office/drawing/2014/main" id="{A54C6032-23A3-45DD-9B32-B2B06CA178B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35350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41</xdr:row>
      <xdr:rowOff>0</xdr:rowOff>
    </xdr:from>
    <xdr:to>
      <xdr:col>4</xdr:col>
      <xdr:colOff>38100</xdr:colOff>
      <xdr:row>41</xdr:row>
      <xdr:rowOff>38100</xdr:rowOff>
    </xdr:to>
    <xdr:sp macro="" textlink="">
      <xdr:nvSpPr>
        <xdr:cNvPr id="531" name="Line 747">
          <a:extLst>
            <a:ext uri="{FF2B5EF4-FFF2-40B4-BE49-F238E27FC236}">
              <a16:creationId xmlns:a16="http://schemas.microsoft.com/office/drawing/2014/main" id="{FB454EFC-8A74-41DE-822F-6912BCEA3DC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353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41</xdr:row>
      <xdr:rowOff>0</xdr:rowOff>
    </xdr:from>
    <xdr:to>
      <xdr:col>2</xdr:col>
      <xdr:colOff>0</xdr:colOff>
      <xdr:row>41</xdr:row>
      <xdr:rowOff>38100</xdr:rowOff>
    </xdr:to>
    <xdr:sp macro="" textlink="">
      <xdr:nvSpPr>
        <xdr:cNvPr id="532" name="Line 749">
          <a:extLst>
            <a:ext uri="{FF2B5EF4-FFF2-40B4-BE49-F238E27FC236}">
              <a16:creationId xmlns:a16="http://schemas.microsoft.com/office/drawing/2014/main" id="{8931C2A6-9F07-4AFC-BF94-79012C7C89F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353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41</xdr:row>
      <xdr:rowOff>0</xdr:rowOff>
    </xdr:from>
    <xdr:to>
      <xdr:col>3</xdr:col>
      <xdr:colOff>28575</xdr:colOff>
      <xdr:row>42</xdr:row>
      <xdr:rowOff>0</xdr:rowOff>
    </xdr:to>
    <xdr:sp macro="" textlink="">
      <xdr:nvSpPr>
        <xdr:cNvPr id="535" name="Line 752">
          <a:extLst>
            <a:ext uri="{FF2B5EF4-FFF2-40B4-BE49-F238E27FC236}">
              <a16:creationId xmlns:a16="http://schemas.microsoft.com/office/drawing/2014/main" id="{05D41D5C-8538-4D4B-BA69-06FEBFA4200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367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41</xdr:row>
      <xdr:rowOff>0</xdr:rowOff>
    </xdr:from>
    <xdr:to>
      <xdr:col>5</xdr:col>
      <xdr:colOff>342900</xdr:colOff>
      <xdr:row>42</xdr:row>
      <xdr:rowOff>0</xdr:rowOff>
    </xdr:to>
    <xdr:sp macro="" textlink="">
      <xdr:nvSpPr>
        <xdr:cNvPr id="536" name="Line 754">
          <a:extLst>
            <a:ext uri="{FF2B5EF4-FFF2-40B4-BE49-F238E27FC236}">
              <a16:creationId xmlns:a16="http://schemas.microsoft.com/office/drawing/2014/main" id="{08FF3514-A379-46FB-B409-20A26505B24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367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41</xdr:row>
      <xdr:rowOff>0</xdr:rowOff>
    </xdr:from>
    <xdr:to>
      <xdr:col>4</xdr:col>
      <xdr:colOff>38100</xdr:colOff>
      <xdr:row>42</xdr:row>
      <xdr:rowOff>0</xdr:rowOff>
    </xdr:to>
    <xdr:sp macro="" textlink="">
      <xdr:nvSpPr>
        <xdr:cNvPr id="537" name="Line 755">
          <a:extLst>
            <a:ext uri="{FF2B5EF4-FFF2-40B4-BE49-F238E27FC236}">
              <a16:creationId xmlns:a16="http://schemas.microsoft.com/office/drawing/2014/main" id="{59EE4417-DFFC-4DF4-A76E-500F92F2B86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367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41</xdr:row>
      <xdr:rowOff>0</xdr:rowOff>
    </xdr:from>
    <xdr:to>
      <xdr:col>2</xdr:col>
      <xdr:colOff>0</xdr:colOff>
      <xdr:row>42</xdr:row>
      <xdr:rowOff>0</xdr:rowOff>
    </xdr:to>
    <xdr:sp macro="" textlink="">
      <xdr:nvSpPr>
        <xdr:cNvPr id="538" name="Line 757">
          <a:extLst>
            <a:ext uri="{FF2B5EF4-FFF2-40B4-BE49-F238E27FC236}">
              <a16:creationId xmlns:a16="http://schemas.microsoft.com/office/drawing/2014/main" id="{247E9639-6093-4803-848A-21099A7CF00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367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42</xdr:row>
      <xdr:rowOff>0</xdr:rowOff>
    </xdr:from>
    <xdr:to>
      <xdr:col>3</xdr:col>
      <xdr:colOff>28575</xdr:colOff>
      <xdr:row>42</xdr:row>
      <xdr:rowOff>38100</xdr:rowOff>
    </xdr:to>
    <xdr:sp macro="" textlink="">
      <xdr:nvSpPr>
        <xdr:cNvPr id="547" name="Line 768">
          <a:extLst>
            <a:ext uri="{FF2B5EF4-FFF2-40B4-BE49-F238E27FC236}">
              <a16:creationId xmlns:a16="http://schemas.microsoft.com/office/drawing/2014/main" id="{052C4E2F-BCB0-498C-822C-2A66F71A9BE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396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42</xdr:row>
      <xdr:rowOff>0</xdr:rowOff>
    </xdr:from>
    <xdr:to>
      <xdr:col>5</xdr:col>
      <xdr:colOff>342900</xdr:colOff>
      <xdr:row>42</xdr:row>
      <xdr:rowOff>38100</xdr:rowOff>
    </xdr:to>
    <xdr:sp macro="" textlink="">
      <xdr:nvSpPr>
        <xdr:cNvPr id="548" name="Line 770">
          <a:extLst>
            <a:ext uri="{FF2B5EF4-FFF2-40B4-BE49-F238E27FC236}">
              <a16:creationId xmlns:a16="http://schemas.microsoft.com/office/drawing/2014/main" id="{F4DDA14F-61A8-401E-9F55-0514365636B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39636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42</xdr:row>
      <xdr:rowOff>0</xdr:rowOff>
    </xdr:from>
    <xdr:to>
      <xdr:col>4</xdr:col>
      <xdr:colOff>38100</xdr:colOff>
      <xdr:row>42</xdr:row>
      <xdr:rowOff>38100</xdr:rowOff>
    </xdr:to>
    <xdr:sp macro="" textlink="">
      <xdr:nvSpPr>
        <xdr:cNvPr id="549" name="Line 771">
          <a:extLst>
            <a:ext uri="{FF2B5EF4-FFF2-40B4-BE49-F238E27FC236}">
              <a16:creationId xmlns:a16="http://schemas.microsoft.com/office/drawing/2014/main" id="{DD2C06E3-11BA-4C75-9036-0EA604D7FA8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396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42</xdr:row>
      <xdr:rowOff>0</xdr:rowOff>
    </xdr:from>
    <xdr:to>
      <xdr:col>2</xdr:col>
      <xdr:colOff>0</xdr:colOff>
      <xdr:row>42</xdr:row>
      <xdr:rowOff>38100</xdr:rowOff>
    </xdr:to>
    <xdr:sp macro="" textlink="">
      <xdr:nvSpPr>
        <xdr:cNvPr id="550" name="Line 773">
          <a:extLst>
            <a:ext uri="{FF2B5EF4-FFF2-40B4-BE49-F238E27FC236}">
              <a16:creationId xmlns:a16="http://schemas.microsoft.com/office/drawing/2014/main" id="{D40946E0-2295-4336-BD8E-D0C162F39B1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396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42</xdr:row>
      <xdr:rowOff>0</xdr:rowOff>
    </xdr:from>
    <xdr:to>
      <xdr:col>3</xdr:col>
      <xdr:colOff>28575</xdr:colOff>
      <xdr:row>43</xdr:row>
      <xdr:rowOff>0</xdr:rowOff>
    </xdr:to>
    <xdr:sp macro="" textlink="">
      <xdr:nvSpPr>
        <xdr:cNvPr id="553" name="Line 776">
          <a:extLst>
            <a:ext uri="{FF2B5EF4-FFF2-40B4-BE49-F238E27FC236}">
              <a16:creationId xmlns:a16="http://schemas.microsoft.com/office/drawing/2014/main" id="{EAC9E8F7-757A-43CC-8821-31324FE0F8D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410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42</xdr:row>
      <xdr:rowOff>0</xdr:rowOff>
    </xdr:from>
    <xdr:to>
      <xdr:col>5</xdr:col>
      <xdr:colOff>342900</xdr:colOff>
      <xdr:row>43</xdr:row>
      <xdr:rowOff>0</xdr:rowOff>
    </xdr:to>
    <xdr:sp macro="" textlink="">
      <xdr:nvSpPr>
        <xdr:cNvPr id="554" name="Line 778">
          <a:extLst>
            <a:ext uri="{FF2B5EF4-FFF2-40B4-BE49-F238E27FC236}">
              <a16:creationId xmlns:a16="http://schemas.microsoft.com/office/drawing/2014/main" id="{E0B00EF6-B016-4970-9D46-FFD5C7808356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410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42</xdr:row>
      <xdr:rowOff>0</xdr:rowOff>
    </xdr:from>
    <xdr:to>
      <xdr:col>4</xdr:col>
      <xdr:colOff>38100</xdr:colOff>
      <xdr:row>43</xdr:row>
      <xdr:rowOff>0</xdr:rowOff>
    </xdr:to>
    <xdr:sp macro="" textlink="">
      <xdr:nvSpPr>
        <xdr:cNvPr id="555" name="Line 779">
          <a:extLst>
            <a:ext uri="{FF2B5EF4-FFF2-40B4-BE49-F238E27FC236}">
              <a16:creationId xmlns:a16="http://schemas.microsoft.com/office/drawing/2014/main" id="{83769327-E5C4-40EF-A20C-55DBC4A165C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410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42</xdr:row>
      <xdr:rowOff>0</xdr:rowOff>
    </xdr:from>
    <xdr:to>
      <xdr:col>2</xdr:col>
      <xdr:colOff>0</xdr:colOff>
      <xdr:row>43</xdr:row>
      <xdr:rowOff>0</xdr:rowOff>
    </xdr:to>
    <xdr:sp macro="" textlink="">
      <xdr:nvSpPr>
        <xdr:cNvPr id="556" name="Line 781">
          <a:extLst>
            <a:ext uri="{FF2B5EF4-FFF2-40B4-BE49-F238E27FC236}">
              <a16:creationId xmlns:a16="http://schemas.microsoft.com/office/drawing/2014/main" id="{BB401E7A-5F7C-4D2F-8F1F-F025A19F340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410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43</xdr:row>
      <xdr:rowOff>0</xdr:rowOff>
    </xdr:from>
    <xdr:to>
      <xdr:col>5</xdr:col>
      <xdr:colOff>342900</xdr:colOff>
      <xdr:row>43</xdr:row>
      <xdr:rowOff>38100</xdr:rowOff>
    </xdr:to>
    <xdr:sp macro="" textlink="">
      <xdr:nvSpPr>
        <xdr:cNvPr id="566" name="Line 794">
          <a:extLst>
            <a:ext uri="{FF2B5EF4-FFF2-40B4-BE49-F238E27FC236}">
              <a16:creationId xmlns:a16="http://schemas.microsoft.com/office/drawing/2014/main" id="{6F96C95A-4477-4BAB-9CA4-75840005AFE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43922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43</xdr:row>
      <xdr:rowOff>0</xdr:rowOff>
    </xdr:from>
    <xdr:to>
      <xdr:col>4</xdr:col>
      <xdr:colOff>38100</xdr:colOff>
      <xdr:row>43</xdr:row>
      <xdr:rowOff>38100</xdr:rowOff>
    </xdr:to>
    <xdr:sp macro="" textlink="">
      <xdr:nvSpPr>
        <xdr:cNvPr id="567" name="Line 795">
          <a:extLst>
            <a:ext uri="{FF2B5EF4-FFF2-40B4-BE49-F238E27FC236}">
              <a16:creationId xmlns:a16="http://schemas.microsoft.com/office/drawing/2014/main" id="{94BCADEA-CB34-49C0-8CB6-7A82E46CAF6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4392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43</xdr:row>
      <xdr:rowOff>0</xdr:rowOff>
    </xdr:from>
    <xdr:to>
      <xdr:col>2</xdr:col>
      <xdr:colOff>0</xdr:colOff>
      <xdr:row>43</xdr:row>
      <xdr:rowOff>38100</xdr:rowOff>
    </xdr:to>
    <xdr:sp macro="" textlink="">
      <xdr:nvSpPr>
        <xdr:cNvPr id="568" name="Line 797">
          <a:extLst>
            <a:ext uri="{FF2B5EF4-FFF2-40B4-BE49-F238E27FC236}">
              <a16:creationId xmlns:a16="http://schemas.microsoft.com/office/drawing/2014/main" id="{DF203F3A-9D6E-4FBD-B892-83C5D81F8AE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4392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43</xdr:row>
      <xdr:rowOff>0</xdr:rowOff>
    </xdr:from>
    <xdr:to>
      <xdr:col>5</xdr:col>
      <xdr:colOff>342900</xdr:colOff>
      <xdr:row>44</xdr:row>
      <xdr:rowOff>0</xdr:rowOff>
    </xdr:to>
    <xdr:sp macro="" textlink="">
      <xdr:nvSpPr>
        <xdr:cNvPr id="572" name="Line 802">
          <a:extLst>
            <a:ext uri="{FF2B5EF4-FFF2-40B4-BE49-F238E27FC236}">
              <a16:creationId xmlns:a16="http://schemas.microsoft.com/office/drawing/2014/main" id="{70B55FB0-F643-4ECB-8F0C-14CA98323FF6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453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43</xdr:row>
      <xdr:rowOff>0</xdr:rowOff>
    </xdr:from>
    <xdr:to>
      <xdr:col>4</xdr:col>
      <xdr:colOff>38100</xdr:colOff>
      <xdr:row>44</xdr:row>
      <xdr:rowOff>0</xdr:rowOff>
    </xdr:to>
    <xdr:sp macro="" textlink="">
      <xdr:nvSpPr>
        <xdr:cNvPr id="573" name="Line 803">
          <a:extLst>
            <a:ext uri="{FF2B5EF4-FFF2-40B4-BE49-F238E27FC236}">
              <a16:creationId xmlns:a16="http://schemas.microsoft.com/office/drawing/2014/main" id="{028DDCA4-B090-49A2-9DFF-C7DCB802384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453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43</xdr:row>
      <xdr:rowOff>0</xdr:rowOff>
    </xdr:from>
    <xdr:to>
      <xdr:col>2</xdr:col>
      <xdr:colOff>0</xdr:colOff>
      <xdr:row>44</xdr:row>
      <xdr:rowOff>0</xdr:rowOff>
    </xdr:to>
    <xdr:sp macro="" textlink="">
      <xdr:nvSpPr>
        <xdr:cNvPr id="574" name="Line 805">
          <a:extLst>
            <a:ext uri="{FF2B5EF4-FFF2-40B4-BE49-F238E27FC236}">
              <a16:creationId xmlns:a16="http://schemas.microsoft.com/office/drawing/2014/main" id="{B6380F1D-952F-4419-9227-2EC8A14DF1D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453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44</xdr:row>
      <xdr:rowOff>0</xdr:rowOff>
    </xdr:from>
    <xdr:to>
      <xdr:col>3</xdr:col>
      <xdr:colOff>28575</xdr:colOff>
      <xdr:row>44</xdr:row>
      <xdr:rowOff>38100</xdr:rowOff>
    </xdr:to>
    <xdr:sp macro="" textlink="">
      <xdr:nvSpPr>
        <xdr:cNvPr id="583" name="Line 816">
          <a:extLst>
            <a:ext uri="{FF2B5EF4-FFF2-40B4-BE49-F238E27FC236}">
              <a16:creationId xmlns:a16="http://schemas.microsoft.com/office/drawing/2014/main" id="{F7ED707F-57EF-43E6-B52F-18694720D2A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4820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44</xdr:row>
      <xdr:rowOff>0</xdr:rowOff>
    </xdr:from>
    <xdr:to>
      <xdr:col>5</xdr:col>
      <xdr:colOff>342900</xdr:colOff>
      <xdr:row>44</xdr:row>
      <xdr:rowOff>38100</xdr:rowOff>
    </xdr:to>
    <xdr:sp macro="" textlink="">
      <xdr:nvSpPr>
        <xdr:cNvPr id="584" name="Line 818">
          <a:extLst>
            <a:ext uri="{FF2B5EF4-FFF2-40B4-BE49-F238E27FC236}">
              <a16:creationId xmlns:a16="http://schemas.microsoft.com/office/drawing/2014/main" id="{11B9EE7F-1858-4EC2-9228-148C226F7C29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48209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44</xdr:row>
      <xdr:rowOff>0</xdr:rowOff>
    </xdr:from>
    <xdr:to>
      <xdr:col>4</xdr:col>
      <xdr:colOff>38100</xdr:colOff>
      <xdr:row>44</xdr:row>
      <xdr:rowOff>38100</xdr:rowOff>
    </xdr:to>
    <xdr:sp macro="" textlink="">
      <xdr:nvSpPr>
        <xdr:cNvPr id="585" name="Line 819">
          <a:extLst>
            <a:ext uri="{FF2B5EF4-FFF2-40B4-BE49-F238E27FC236}">
              <a16:creationId xmlns:a16="http://schemas.microsoft.com/office/drawing/2014/main" id="{2F8A4CCE-6E45-43E5-B1DD-2EC9A8BB278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4820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44</xdr:row>
      <xdr:rowOff>0</xdr:rowOff>
    </xdr:from>
    <xdr:to>
      <xdr:col>2</xdr:col>
      <xdr:colOff>0</xdr:colOff>
      <xdr:row>44</xdr:row>
      <xdr:rowOff>38100</xdr:rowOff>
    </xdr:to>
    <xdr:sp macro="" textlink="">
      <xdr:nvSpPr>
        <xdr:cNvPr id="586" name="Line 821">
          <a:extLst>
            <a:ext uri="{FF2B5EF4-FFF2-40B4-BE49-F238E27FC236}">
              <a16:creationId xmlns:a16="http://schemas.microsoft.com/office/drawing/2014/main" id="{04B1D7CC-B18B-427B-90A3-45B7FEDFDA9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4820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44</xdr:row>
      <xdr:rowOff>0</xdr:rowOff>
    </xdr:from>
    <xdr:to>
      <xdr:col>3</xdr:col>
      <xdr:colOff>28575</xdr:colOff>
      <xdr:row>45</xdr:row>
      <xdr:rowOff>0</xdr:rowOff>
    </xdr:to>
    <xdr:sp macro="" textlink="">
      <xdr:nvSpPr>
        <xdr:cNvPr id="589" name="Line 824">
          <a:extLst>
            <a:ext uri="{FF2B5EF4-FFF2-40B4-BE49-F238E27FC236}">
              <a16:creationId xmlns:a16="http://schemas.microsoft.com/office/drawing/2014/main" id="{A83A0452-857D-42F8-AE24-A1CFA339A0A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496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44</xdr:row>
      <xdr:rowOff>0</xdr:rowOff>
    </xdr:from>
    <xdr:to>
      <xdr:col>5</xdr:col>
      <xdr:colOff>342900</xdr:colOff>
      <xdr:row>45</xdr:row>
      <xdr:rowOff>0</xdr:rowOff>
    </xdr:to>
    <xdr:sp macro="" textlink="">
      <xdr:nvSpPr>
        <xdr:cNvPr id="590" name="Line 826">
          <a:extLst>
            <a:ext uri="{FF2B5EF4-FFF2-40B4-BE49-F238E27FC236}">
              <a16:creationId xmlns:a16="http://schemas.microsoft.com/office/drawing/2014/main" id="{71160EB7-CE77-4CB5-9506-E4245362B899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496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44</xdr:row>
      <xdr:rowOff>0</xdr:rowOff>
    </xdr:from>
    <xdr:to>
      <xdr:col>4</xdr:col>
      <xdr:colOff>38100</xdr:colOff>
      <xdr:row>45</xdr:row>
      <xdr:rowOff>0</xdr:rowOff>
    </xdr:to>
    <xdr:sp macro="" textlink="">
      <xdr:nvSpPr>
        <xdr:cNvPr id="591" name="Line 827">
          <a:extLst>
            <a:ext uri="{FF2B5EF4-FFF2-40B4-BE49-F238E27FC236}">
              <a16:creationId xmlns:a16="http://schemas.microsoft.com/office/drawing/2014/main" id="{4FFD86E4-1277-4AF9-B372-216E860A267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496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44</xdr:row>
      <xdr:rowOff>0</xdr:rowOff>
    </xdr:from>
    <xdr:to>
      <xdr:col>2</xdr:col>
      <xdr:colOff>0</xdr:colOff>
      <xdr:row>45</xdr:row>
      <xdr:rowOff>0</xdr:rowOff>
    </xdr:to>
    <xdr:sp macro="" textlink="">
      <xdr:nvSpPr>
        <xdr:cNvPr id="592" name="Line 829">
          <a:extLst>
            <a:ext uri="{FF2B5EF4-FFF2-40B4-BE49-F238E27FC236}">
              <a16:creationId xmlns:a16="http://schemas.microsoft.com/office/drawing/2014/main" id="{CA9D4CB8-9A62-4F9C-9255-B64F4705426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496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45</xdr:row>
      <xdr:rowOff>0</xdr:rowOff>
    </xdr:from>
    <xdr:to>
      <xdr:col>3</xdr:col>
      <xdr:colOff>28575</xdr:colOff>
      <xdr:row>45</xdr:row>
      <xdr:rowOff>38100</xdr:rowOff>
    </xdr:to>
    <xdr:sp macro="" textlink="">
      <xdr:nvSpPr>
        <xdr:cNvPr id="601" name="Line 840">
          <a:extLst>
            <a:ext uri="{FF2B5EF4-FFF2-40B4-BE49-F238E27FC236}">
              <a16:creationId xmlns:a16="http://schemas.microsoft.com/office/drawing/2014/main" id="{4D4EC4F5-0171-4AE2-A228-B5318D7EB0A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524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45</xdr:row>
      <xdr:rowOff>0</xdr:rowOff>
    </xdr:from>
    <xdr:to>
      <xdr:col>5</xdr:col>
      <xdr:colOff>342900</xdr:colOff>
      <xdr:row>45</xdr:row>
      <xdr:rowOff>38100</xdr:rowOff>
    </xdr:to>
    <xdr:sp macro="" textlink="">
      <xdr:nvSpPr>
        <xdr:cNvPr id="602" name="Line 842">
          <a:extLst>
            <a:ext uri="{FF2B5EF4-FFF2-40B4-BE49-F238E27FC236}">
              <a16:creationId xmlns:a16="http://schemas.microsoft.com/office/drawing/2014/main" id="{87847F5E-B5D9-4771-B5D7-926A487E18B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52495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45</xdr:row>
      <xdr:rowOff>0</xdr:rowOff>
    </xdr:from>
    <xdr:to>
      <xdr:col>4</xdr:col>
      <xdr:colOff>38100</xdr:colOff>
      <xdr:row>45</xdr:row>
      <xdr:rowOff>38100</xdr:rowOff>
    </xdr:to>
    <xdr:sp macro="" textlink="">
      <xdr:nvSpPr>
        <xdr:cNvPr id="603" name="Line 843">
          <a:extLst>
            <a:ext uri="{FF2B5EF4-FFF2-40B4-BE49-F238E27FC236}">
              <a16:creationId xmlns:a16="http://schemas.microsoft.com/office/drawing/2014/main" id="{36CABFAC-02A0-4B96-8EE5-E9FE6815C20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524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45</xdr:row>
      <xdr:rowOff>0</xdr:rowOff>
    </xdr:from>
    <xdr:to>
      <xdr:col>2</xdr:col>
      <xdr:colOff>0</xdr:colOff>
      <xdr:row>45</xdr:row>
      <xdr:rowOff>38100</xdr:rowOff>
    </xdr:to>
    <xdr:sp macro="" textlink="">
      <xdr:nvSpPr>
        <xdr:cNvPr id="604" name="Line 845">
          <a:extLst>
            <a:ext uri="{FF2B5EF4-FFF2-40B4-BE49-F238E27FC236}">
              <a16:creationId xmlns:a16="http://schemas.microsoft.com/office/drawing/2014/main" id="{6427472F-3E09-4FAE-ADBD-7EBFFA7835B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524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45</xdr:row>
      <xdr:rowOff>0</xdr:rowOff>
    </xdr:from>
    <xdr:to>
      <xdr:col>3</xdr:col>
      <xdr:colOff>28575</xdr:colOff>
      <xdr:row>46</xdr:row>
      <xdr:rowOff>0</xdr:rowOff>
    </xdr:to>
    <xdr:sp macro="" textlink="">
      <xdr:nvSpPr>
        <xdr:cNvPr id="607" name="Line 848">
          <a:extLst>
            <a:ext uri="{FF2B5EF4-FFF2-40B4-BE49-F238E27FC236}">
              <a16:creationId xmlns:a16="http://schemas.microsoft.com/office/drawing/2014/main" id="{9A53957B-3260-4270-8A9C-11A6FC676586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539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45</xdr:row>
      <xdr:rowOff>0</xdr:rowOff>
    </xdr:from>
    <xdr:to>
      <xdr:col>5</xdr:col>
      <xdr:colOff>342900</xdr:colOff>
      <xdr:row>46</xdr:row>
      <xdr:rowOff>0</xdr:rowOff>
    </xdr:to>
    <xdr:sp macro="" textlink="">
      <xdr:nvSpPr>
        <xdr:cNvPr id="608" name="Line 850">
          <a:extLst>
            <a:ext uri="{FF2B5EF4-FFF2-40B4-BE49-F238E27FC236}">
              <a16:creationId xmlns:a16="http://schemas.microsoft.com/office/drawing/2014/main" id="{82271809-953E-45B0-B6F7-6FD4A77E1C2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539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45</xdr:row>
      <xdr:rowOff>0</xdr:rowOff>
    </xdr:from>
    <xdr:to>
      <xdr:col>4</xdr:col>
      <xdr:colOff>38100</xdr:colOff>
      <xdr:row>46</xdr:row>
      <xdr:rowOff>0</xdr:rowOff>
    </xdr:to>
    <xdr:sp macro="" textlink="">
      <xdr:nvSpPr>
        <xdr:cNvPr id="609" name="Line 851">
          <a:extLst>
            <a:ext uri="{FF2B5EF4-FFF2-40B4-BE49-F238E27FC236}">
              <a16:creationId xmlns:a16="http://schemas.microsoft.com/office/drawing/2014/main" id="{927D0E57-CD98-4009-B060-7733CADC35B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539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45</xdr:row>
      <xdr:rowOff>0</xdr:rowOff>
    </xdr:from>
    <xdr:to>
      <xdr:col>2</xdr:col>
      <xdr:colOff>0</xdr:colOff>
      <xdr:row>46</xdr:row>
      <xdr:rowOff>0</xdr:rowOff>
    </xdr:to>
    <xdr:sp macro="" textlink="">
      <xdr:nvSpPr>
        <xdr:cNvPr id="610" name="Line 853">
          <a:extLst>
            <a:ext uri="{FF2B5EF4-FFF2-40B4-BE49-F238E27FC236}">
              <a16:creationId xmlns:a16="http://schemas.microsoft.com/office/drawing/2014/main" id="{700E3206-6154-43B9-8087-72ACCB4AFEE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539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46</xdr:row>
      <xdr:rowOff>0</xdr:rowOff>
    </xdr:from>
    <xdr:to>
      <xdr:col>3</xdr:col>
      <xdr:colOff>28575</xdr:colOff>
      <xdr:row>46</xdr:row>
      <xdr:rowOff>38100</xdr:rowOff>
    </xdr:to>
    <xdr:sp macro="" textlink="">
      <xdr:nvSpPr>
        <xdr:cNvPr id="619" name="Line 864">
          <a:extLst>
            <a:ext uri="{FF2B5EF4-FFF2-40B4-BE49-F238E27FC236}">
              <a16:creationId xmlns:a16="http://schemas.microsoft.com/office/drawing/2014/main" id="{F6B8D5DD-89B9-4EFD-8C4C-55F3FB59601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567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46</xdr:row>
      <xdr:rowOff>0</xdr:rowOff>
    </xdr:from>
    <xdr:to>
      <xdr:col>5</xdr:col>
      <xdr:colOff>342900</xdr:colOff>
      <xdr:row>46</xdr:row>
      <xdr:rowOff>38100</xdr:rowOff>
    </xdr:to>
    <xdr:sp macro="" textlink="">
      <xdr:nvSpPr>
        <xdr:cNvPr id="620" name="Line 866">
          <a:extLst>
            <a:ext uri="{FF2B5EF4-FFF2-40B4-BE49-F238E27FC236}">
              <a16:creationId xmlns:a16="http://schemas.microsoft.com/office/drawing/2014/main" id="{706357D8-7AF4-40AA-9273-6ED29184E60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56781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46</xdr:row>
      <xdr:rowOff>0</xdr:rowOff>
    </xdr:from>
    <xdr:to>
      <xdr:col>4</xdr:col>
      <xdr:colOff>38100</xdr:colOff>
      <xdr:row>46</xdr:row>
      <xdr:rowOff>38100</xdr:rowOff>
    </xdr:to>
    <xdr:sp macro="" textlink="">
      <xdr:nvSpPr>
        <xdr:cNvPr id="621" name="Line 867">
          <a:extLst>
            <a:ext uri="{FF2B5EF4-FFF2-40B4-BE49-F238E27FC236}">
              <a16:creationId xmlns:a16="http://schemas.microsoft.com/office/drawing/2014/main" id="{CAAA5EE9-1CC2-4947-AC8D-EB6BB8A03BF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567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46</xdr:row>
      <xdr:rowOff>0</xdr:rowOff>
    </xdr:from>
    <xdr:to>
      <xdr:col>2</xdr:col>
      <xdr:colOff>0</xdr:colOff>
      <xdr:row>46</xdr:row>
      <xdr:rowOff>38100</xdr:rowOff>
    </xdr:to>
    <xdr:sp macro="" textlink="">
      <xdr:nvSpPr>
        <xdr:cNvPr id="622" name="Line 869">
          <a:extLst>
            <a:ext uri="{FF2B5EF4-FFF2-40B4-BE49-F238E27FC236}">
              <a16:creationId xmlns:a16="http://schemas.microsoft.com/office/drawing/2014/main" id="{12DBB9EE-F980-4356-8BA5-0EFE68934DD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567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46</xdr:row>
      <xdr:rowOff>0</xdr:rowOff>
    </xdr:from>
    <xdr:to>
      <xdr:col>3</xdr:col>
      <xdr:colOff>28575</xdr:colOff>
      <xdr:row>47</xdr:row>
      <xdr:rowOff>0</xdr:rowOff>
    </xdr:to>
    <xdr:sp macro="" textlink="">
      <xdr:nvSpPr>
        <xdr:cNvPr id="625" name="Line 872">
          <a:extLst>
            <a:ext uri="{FF2B5EF4-FFF2-40B4-BE49-F238E27FC236}">
              <a16:creationId xmlns:a16="http://schemas.microsoft.com/office/drawing/2014/main" id="{39D332FF-69EF-408C-AB15-2EE17CE8E0A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5821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46</xdr:row>
      <xdr:rowOff>0</xdr:rowOff>
    </xdr:from>
    <xdr:to>
      <xdr:col>5</xdr:col>
      <xdr:colOff>342900</xdr:colOff>
      <xdr:row>47</xdr:row>
      <xdr:rowOff>0</xdr:rowOff>
    </xdr:to>
    <xdr:sp macro="" textlink="">
      <xdr:nvSpPr>
        <xdr:cNvPr id="626" name="Line 874">
          <a:extLst>
            <a:ext uri="{FF2B5EF4-FFF2-40B4-BE49-F238E27FC236}">
              <a16:creationId xmlns:a16="http://schemas.microsoft.com/office/drawing/2014/main" id="{AC502CE9-DEBA-421B-B730-EBE246E11AD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5821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46</xdr:row>
      <xdr:rowOff>0</xdr:rowOff>
    </xdr:from>
    <xdr:to>
      <xdr:col>4</xdr:col>
      <xdr:colOff>38100</xdr:colOff>
      <xdr:row>47</xdr:row>
      <xdr:rowOff>0</xdr:rowOff>
    </xdr:to>
    <xdr:sp macro="" textlink="">
      <xdr:nvSpPr>
        <xdr:cNvPr id="627" name="Line 875">
          <a:extLst>
            <a:ext uri="{FF2B5EF4-FFF2-40B4-BE49-F238E27FC236}">
              <a16:creationId xmlns:a16="http://schemas.microsoft.com/office/drawing/2014/main" id="{3241B584-FF73-4F6D-8EA2-3240DB893A2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5821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46</xdr:row>
      <xdr:rowOff>0</xdr:rowOff>
    </xdr:from>
    <xdr:to>
      <xdr:col>2</xdr:col>
      <xdr:colOff>0</xdr:colOff>
      <xdr:row>47</xdr:row>
      <xdr:rowOff>0</xdr:rowOff>
    </xdr:to>
    <xdr:sp macro="" textlink="">
      <xdr:nvSpPr>
        <xdr:cNvPr id="628" name="Line 877">
          <a:extLst>
            <a:ext uri="{FF2B5EF4-FFF2-40B4-BE49-F238E27FC236}">
              <a16:creationId xmlns:a16="http://schemas.microsoft.com/office/drawing/2014/main" id="{6F20A541-FA3B-4AEB-A2D2-CF0FBC8CF30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5821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47</xdr:row>
      <xdr:rowOff>0</xdr:rowOff>
    </xdr:from>
    <xdr:to>
      <xdr:col>3</xdr:col>
      <xdr:colOff>28575</xdr:colOff>
      <xdr:row>47</xdr:row>
      <xdr:rowOff>38100</xdr:rowOff>
    </xdr:to>
    <xdr:sp macro="" textlink="">
      <xdr:nvSpPr>
        <xdr:cNvPr id="637" name="Line 888">
          <a:extLst>
            <a:ext uri="{FF2B5EF4-FFF2-40B4-BE49-F238E27FC236}">
              <a16:creationId xmlns:a16="http://schemas.microsoft.com/office/drawing/2014/main" id="{9DB09B49-F207-4DFE-BCC8-079A46E787F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610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47</xdr:row>
      <xdr:rowOff>0</xdr:rowOff>
    </xdr:from>
    <xdr:to>
      <xdr:col>5</xdr:col>
      <xdr:colOff>342900</xdr:colOff>
      <xdr:row>47</xdr:row>
      <xdr:rowOff>38100</xdr:rowOff>
    </xdr:to>
    <xdr:sp macro="" textlink="">
      <xdr:nvSpPr>
        <xdr:cNvPr id="638" name="Line 890">
          <a:extLst>
            <a:ext uri="{FF2B5EF4-FFF2-40B4-BE49-F238E27FC236}">
              <a16:creationId xmlns:a16="http://schemas.microsoft.com/office/drawing/2014/main" id="{3F1724C1-FD67-4CB4-B4E4-C14EB917E3D9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61067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47</xdr:row>
      <xdr:rowOff>0</xdr:rowOff>
    </xdr:from>
    <xdr:to>
      <xdr:col>4</xdr:col>
      <xdr:colOff>38100</xdr:colOff>
      <xdr:row>47</xdr:row>
      <xdr:rowOff>38100</xdr:rowOff>
    </xdr:to>
    <xdr:sp macro="" textlink="">
      <xdr:nvSpPr>
        <xdr:cNvPr id="639" name="Line 891">
          <a:extLst>
            <a:ext uri="{FF2B5EF4-FFF2-40B4-BE49-F238E27FC236}">
              <a16:creationId xmlns:a16="http://schemas.microsoft.com/office/drawing/2014/main" id="{C8857462-70B0-43BF-A32A-DCB7AA22E7E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610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47</xdr:row>
      <xdr:rowOff>0</xdr:rowOff>
    </xdr:from>
    <xdr:to>
      <xdr:col>2</xdr:col>
      <xdr:colOff>0</xdr:colOff>
      <xdr:row>47</xdr:row>
      <xdr:rowOff>38100</xdr:rowOff>
    </xdr:to>
    <xdr:sp macro="" textlink="">
      <xdr:nvSpPr>
        <xdr:cNvPr id="640" name="Line 893">
          <a:extLst>
            <a:ext uri="{FF2B5EF4-FFF2-40B4-BE49-F238E27FC236}">
              <a16:creationId xmlns:a16="http://schemas.microsoft.com/office/drawing/2014/main" id="{8FFE6213-2095-4B25-B4C7-A4261236F3E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610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47</xdr:row>
      <xdr:rowOff>0</xdr:rowOff>
    </xdr:from>
    <xdr:to>
      <xdr:col>3</xdr:col>
      <xdr:colOff>28575</xdr:colOff>
      <xdr:row>48</xdr:row>
      <xdr:rowOff>0</xdr:rowOff>
    </xdr:to>
    <xdr:sp macro="" textlink="">
      <xdr:nvSpPr>
        <xdr:cNvPr id="643" name="Line 896">
          <a:extLst>
            <a:ext uri="{FF2B5EF4-FFF2-40B4-BE49-F238E27FC236}">
              <a16:creationId xmlns:a16="http://schemas.microsoft.com/office/drawing/2014/main" id="{F9C07257-5668-4F49-8062-0DE1A53A874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6249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47</xdr:row>
      <xdr:rowOff>0</xdr:rowOff>
    </xdr:from>
    <xdr:to>
      <xdr:col>5</xdr:col>
      <xdr:colOff>342900</xdr:colOff>
      <xdr:row>48</xdr:row>
      <xdr:rowOff>0</xdr:rowOff>
    </xdr:to>
    <xdr:sp macro="" textlink="">
      <xdr:nvSpPr>
        <xdr:cNvPr id="644" name="Line 898">
          <a:extLst>
            <a:ext uri="{FF2B5EF4-FFF2-40B4-BE49-F238E27FC236}">
              <a16:creationId xmlns:a16="http://schemas.microsoft.com/office/drawing/2014/main" id="{3D83D6B8-2583-41FA-9DDA-8E997B7032F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6249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47</xdr:row>
      <xdr:rowOff>0</xdr:rowOff>
    </xdr:from>
    <xdr:to>
      <xdr:col>4</xdr:col>
      <xdr:colOff>38100</xdr:colOff>
      <xdr:row>48</xdr:row>
      <xdr:rowOff>0</xdr:rowOff>
    </xdr:to>
    <xdr:sp macro="" textlink="">
      <xdr:nvSpPr>
        <xdr:cNvPr id="645" name="Line 899">
          <a:extLst>
            <a:ext uri="{FF2B5EF4-FFF2-40B4-BE49-F238E27FC236}">
              <a16:creationId xmlns:a16="http://schemas.microsoft.com/office/drawing/2014/main" id="{052DBABC-3B57-422E-8F02-1CFF676B27F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6249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47</xdr:row>
      <xdr:rowOff>0</xdr:rowOff>
    </xdr:from>
    <xdr:to>
      <xdr:col>2</xdr:col>
      <xdr:colOff>0</xdr:colOff>
      <xdr:row>48</xdr:row>
      <xdr:rowOff>0</xdr:rowOff>
    </xdr:to>
    <xdr:sp macro="" textlink="">
      <xdr:nvSpPr>
        <xdr:cNvPr id="646" name="Line 901">
          <a:extLst>
            <a:ext uri="{FF2B5EF4-FFF2-40B4-BE49-F238E27FC236}">
              <a16:creationId xmlns:a16="http://schemas.microsoft.com/office/drawing/2014/main" id="{E2D7B190-C275-45EC-9617-47BA9D0E341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6249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48</xdr:row>
      <xdr:rowOff>0</xdr:rowOff>
    </xdr:from>
    <xdr:to>
      <xdr:col>3</xdr:col>
      <xdr:colOff>28575</xdr:colOff>
      <xdr:row>48</xdr:row>
      <xdr:rowOff>38100</xdr:rowOff>
    </xdr:to>
    <xdr:sp macro="" textlink="">
      <xdr:nvSpPr>
        <xdr:cNvPr id="655" name="Line 912">
          <a:extLst>
            <a:ext uri="{FF2B5EF4-FFF2-40B4-BE49-F238E27FC236}">
              <a16:creationId xmlns:a16="http://schemas.microsoft.com/office/drawing/2014/main" id="{31DDB801-73E4-4DBD-B76F-45832960A4B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653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48</xdr:row>
      <xdr:rowOff>0</xdr:rowOff>
    </xdr:from>
    <xdr:to>
      <xdr:col>5</xdr:col>
      <xdr:colOff>342900</xdr:colOff>
      <xdr:row>48</xdr:row>
      <xdr:rowOff>38100</xdr:rowOff>
    </xdr:to>
    <xdr:sp macro="" textlink="">
      <xdr:nvSpPr>
        <xdr:cNvPr id="656" name="Line 914">
          <a:extLst>
            <a:ext uri="{FF2B5EF4-FFF2-40B4-BE49-F238E27FC236}">
              <a16:creationId xmlns:a16="http://schemas.microsoft.com/office/drawing/2014/main" id="{B9616CA5-948C-4FFF-8F15-B0CCADC28AFC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65354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48</xdr:row>
      <xdr:rowOff>0</xdr:rowOff>
    </xdr:from>
    <xdr:to>
      <xdr:col>4</xdr:col>
      <xdr:colOff>38100</xdr:colOff>
      <xdr:row>48</xdr:row>
      <xdr:rowOff>38100</xdr:rowOff>
    </xdr:to>
    <xdr:sp macro="" textlink="">
      <xdr:nvSpPr>
        <xdr:cNvPr id="657" name="Line 915">
          <a:extLst>
            <a:ext uri="{FF2B5EF4-FFF2-40B4-BE49-F238E27FC236}">
              <a16:creationId xmlns:a16="http://schemas.microsoft.com/office/drawing/2014/main" id="{7169EC1F-959C-4322-B168-4994C8E4FA4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653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48</xdr:row>
      <xdr:rowOff>38100</xdr:rowOff>
    </xdr:to>
    <xdr:sp macro="" textlink="">
      <xdr:nvSpPr>
        <xdr:cNvPr id="658" name="Line 917">
          <a:extLst>
            <a:ext uri="{FF2B5EF4-FFF2-40B4-BE49-F238E27FC236}">
              <a16:creationId xmlns:a16="http://schemas.microsoft.com/office/drawing/2014/main" id="{9257099E-1C82-4B6D-A574-CA3BB4BA3D1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653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48</xdr:row>
      <xdr:rowOff>0</xdr:rowOff>
    </xdr:from>
    <xdr:to>
      <xdr:col>3</xdr:col>
      <xdr:colOff>28575</xdr:colOff>
      <xdr:row>49</xdr:row>
      <xdr:rowOff>0</xdr:rowOff>
    </xdr:to>
    <xdr:sp macro="" textlink="">
      <xdr:nvSpPr>
        <xdr:cNvPr id="661" name="Line 920">
          <a:extLst>
            <a:ext uri="{FF2B5EF4-FFF2-40B4-BE49-F238E27FC236}">
              <a16:creationId xmlns:a16="http://schemas.microsoft.com/office/drawing/2014/main" id="{6191B553-3C1F-4606-8615-2A11F3B7630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6678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48</xdr:row>
      <xdr:rowOff>0</xdr:rowOff>
    </xdr:from>
    <xdr:to>
      <xdr:col>5</xdr:col>
      <xdr:colOff>342900</xdr:colOff>
      <xdr:row>49</xdr:row>
      <xdr:rowOff>0</xdr:rowOff>
    </xdr:to>
    <xdr:sp macro="" textlink="">
      <xdr:nvSpPr>
        <xdr:cNvPr id="662" name="Line 922">
          <a:extLst>
            <a:ext uri="{FF2B5EF4-FFF2-40B4-BE49-F238E27FC236}">
              <a16:creationId xmlns:a16="http://schemas.microsoft.com/office/drawing/2014/main" id="{FB5FCF67-9D52-40B1-92D7-BD18B612C91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6678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48</xdr:row>
      <xdr:rowOff>0</xdr:rowOff>
    </xdr:from>
    <xdr:to>
      <xdr:col>4</xdr:col>
      <xdr:colOff>38100</xdr:colOff>
      <xdr:row>49</xdr:row>
      <xdr:rowOff>0</xdr:rowOff>
    </xdr:to>
    <xdr:sp macro="" textlink="">
      <xdr:nvSpPr>
        <xdr:cNvPr id="663" name="Line 923">
          <a:extLst>
            <a:ext uri="{FF2B5EF4-FFF2-40B4-BE49-F238E27FC236}">
              <a16:creationId xmlns:a16="http://schemas.microsoft.com/office/drawing/2014/main" id="{0B727DED-97E0-4EC3-80A9-D91AFEB4EB8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6678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48</xdr:row>
      <xdr:rowOff>0</xdr:rowOff>
    </xdr:from>
    <xdr:to>
      <xdr:col>2</xdr:col>
      <xdr:colOff>0</xdr:colOff>
      <xdr:row>49</xdr:row>
      <xdr:rowOff>0</xdr:rowOff>
    </xdr:to>
    <xdr:sp macro="" textlink="">
      <xdr:nvSpPr>
        <xdr:cNvPr id="664" name="Line 925">
          <a:extLst>
            <a:ext uri="{FF2B5EF4-FFF2-40B4-BE49-F238E27FC236}">
              <a16:creationId xmlns:a16="http://schemas.microsoft.com/office/drawing/2014/main" id="{DD857DEE-DE3E-4172-9938-6A588D7F94E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6678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49</xdr:row>
      <xdr:rowOff>0</xdr:rowOff>
    </xdr:from>
    <xdr:to>
      <xdr:col>3</xdr:col>
      <xdr:colOff>28575</xdr:colOff>
      <xdr:row>49</xdr:row>
      <xdr:rowOff>38100</xdr:rowOff>
    </xdr:to>
    <xdr:sp macro="" textlink="">
      <xdr:nvSpPr>
        <xdr:cNvPr id="673" name="Line 936">
          <a:extLst>
            <a:ext uri="{FF2B5EF4-FFF2-40B4-BE49-F238E27FC236}">
              <a16:creationId xmlns:a16="http://schemas.microsoft.com/office/drawing/2014/main" id="{328245E2-CEBF-466F-8A78-CBE610E44A1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6973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49</xdr:row>
      <xdr:rowOff>0</xdr:rowOff>
    </xdr:from>
    <xdr:to>
      <xdr:col>5</xdr:col>
      <xdr:colOff>342900</xdr:colOff>
      <xdr:row>49</xdr:row>
      <xdr:rowOff>38100</xdr:rowOff>
    </xdr:to>
    <xdr:sp macro="" textlink="">
      <xdr:nvSpPr>
        <xdr:cNvPr id="674" name="Line 938">
          <a:extLst>
            <a:ext uri="{FF2B5EF4-FFF2-40B4-BE49-F238E27FC236}">
              <a16:creationId xmlns:a16="http://schemas.microsoft.com/office/drawing/2014/main" id="{041462A8-AC82-4F3B-93B1-51585D483BA2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69735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49</xdr:row>
      <xdr:rowOff>0</xdr:rowOff>
    </xdr:from>
    <xdr:to>
      <xdr:col>4</xdr:col>
      <xdr:colOff>38100</xdr:colOff>
      <xdr:row>49</xdr:row>
      <xdr:rowOff>38100</xdr:rowOff>
    </xdr:to>
    <xdr:sp macro="" textlink="">
      <xdr:nvSpPr>
        <xdr:cNvPr id="675" name="Line 939">
          <a:extLst>
            <a:ext uri="{FF2B5EF4-FFF2-40B4-BE49-F238E27FC236}">
              <a16:creationId xmlns:a16="http://schemas.microsoft.com/office/drawing/2014/main" id="{9EA30AE2-5F25-4D3D-9013-6E9D5246E0C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6973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49</xdr:row>
      <xdr:rowOff>38100</xdr:rowOff>
    </xdr:to>
    <xdr:sp macro="" textlink="">
      <xdr:nvSpPr>
        <xdr:cNvPr id="676" name="Line 941">
          <a:extLst>
            <a:ext uri="{FF2B5EF4-FFF2-40B4-BE49-F238E27FC236}">
              <a16:creationId xmlns:a16="http://schemas.microsoft.com/office/drawing/2014/main" id="{2C4F8047-B264-4B79-B878-783A132E1C5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6973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49</xdr:row>
      <xdr:rowOff>0</xdr:rowOff>
    </xdr:from>
    <xdr:to>
      <xdr:col>3</xdr:col>
      <xdr:colOff>28575</xdr:colOff>
      <xdr:row>50</xdr:row>
      <xdr:rowOff>0</xdr:rowOff>
    </xdr:to>
    <xdr:sp macro="" textlink="">
      <xdr:nvSpPr>
        <xdr:cNvPr id="679" name="Line 944">
          <a:extLst>
            <a:ext uri="{FF2B5EF4-FFF2-40B4-BE49-F238E27FC236}">
              <a16:creationId xmlns:a16="http://schemas.microsoft.com/office/drawing/2014/main" id="{E58D72E6-7131-4BA0-BE31-5F5A8F6A38E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711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49</xdr:row>
      <xdr:rowOff>0</xdr:rowOff>
    </xdr:from>
    <xdr:to>
      <xdr:col>5</xdr:col>
      <xdr:colOff>342900</xdr:colOff>
      <xdr:row>50</xdr:row>
      <xdr:rowOff>0</xdr:rowOff>
    </xdr:to>
    <xdr:sp macro="" textlink="">
      <xdr:nvSpPr>
        <xdr:cNvPr id="680" name="Line 946">
          <a:extLst>
            <a:ext uri="{FF2B5EF4-FFF2-40B4-BE49-F238E27FC236}">
              <a16:creationId xmlns:a16="http://schemas.microsoft.com/office/drawing/2014/main" id="{F6130EB6-72AE-4446-A447-1A9E3150E20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711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49</xdr:row>
      <xdr:rowOff>0</xdr:rowOff>
    </xdr:from>
    <xdr:to>
      <xdr:col>4</xdr:col>
      <xdr:colOff>38100</xdr:colOff>
      <xdr:row>50</xdr:row>
      <xdr:rowOff>0</xdr:rowOff>
    </xdr:to>
    <xdr:sp macro="" textlink="">
      <xdr:nvSpPr>
        <xdr:cNvPr id="681" name="Line 947">
          <a:extLst>
            <a:ext uri="{FF2B5EF4-FFF2-40B4-BE49-F238E27FC236}">
              <a16:creationId xmlns:a16="http://schemas.microsoft.com/office/drawing/2014/main" id="{78C031C2-DEAC-400A-A089-6B7C2B30863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711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49</xdr:row>
      <xdr:rowOff>0</xdr:rowOff>
    </xdr:from>
    <xdr:to>
      <xdr:col>2</xdr:col>
      <xdr:colOff>0</xdr:colOff>
      <xdr:row>50</xdr:row>
      <xdr:rowOff>0</xdr:rowOff>
    </xdr:to>
    <xdr:sp macro="" textlink="">
      <xdr:nvSpPr>
        <xdr:cNvPr id="682" name="Line 949">
          <a:extLst>
            <a:ext uri="{FF2B5EF4-FFF2-40B4-BE49-F238E27FC236}">
              <a16:creationId xmlns:a16="http://schemas.microsoft.com/office/drawing/2014/main" id="{F0B9263D-2354-4246-A6B1-849A9BC2836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711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50</xdr:row>
      <xdr:rowOff>0</xdr:rowOff>
    </xdr:from>
    <xdr:to>
      <xdr:col>3</xdr:col>
      <xdr:colOff>28575</xdr:colOff>
      <xdr:row>50</xdr:row>
      <xdr:rowOff>38100</xdr:rowOff>
    </xdr:to>
    <xdr:sp macro="" textlink="">
      <xdr:nvSpPr>
        <xdr:cNvPr id="691" name="Line 960">
          <a:extLst>
            <a:ext uri="{FF2B5EF4-FFF2-40B4-BE49-F238E27FC236}">
              <a16:creationId xmlns:a16="http://schemas.microsoft.com/office/drawing/2014/main" id="{2F9260BA-525A-4093-B4C3-26E8E660FC5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740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50</xdr:row>
      <xdr:rowOff>0</xdr:rowOff>
    </xdr:from>
    <xdr:to>
      <xdr:col>5</xdr:col>
      <xdr:colOff>342900</xdr:colOff>
      <xdr:row>50</xdr:row>
      <xdr:rowOff>38100</xdr:rowOff>
    </xdr:to>
    <xdr:sp macro="" textlink="">
      <xdr:nvSpPr>
        <xdr:cNvPr id="692" name="Line 962">
          <a:extLst>
            <a:ext uri="{FF2B5EF4-FFF2-40B4-BE49-F238E27FC236}">
              <a16:creationId xmlns:a16="http://schemas.microsoft.com/office/drawing/2014/main" id="{BC6275A8-862F-4D1B-9088-C1913CCB3CF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74021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50</xdr:row>
      <xdr:rowOff>0</xdr:rowOff>
    </xdr:from>
    <xdr:to>
      <xdr:col>4</xdr:col>
      <xdr:colOff>38100</xdr:colOff>
      <xdr:row>50</xdr:row>
      <xdr:rowOff>38100</xdr:rowOff>
    </xdr:to>
    <xdr:sp macro="" textlink="">
      <xdr:nvSpPr>
        <xdr:cNvPr id="693" name="Line 963">
          <a:extLst>
            <a:ext uri="{FF2B5EF4-FFF2-40B4-BE49-F238E27FC236}">
              <a16:creationId xmlns:a16="http://schemas.microsoft.com/office/drawing/2014/main" id="{D2D918B7-7768-4F44-9990-EF1AF6BE4A2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740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50</xdr:row>
      <xdr:rowOff>38100</xdr:rowOff>
    </xdr:to>
    <xdr:sp macro="" textlink="">
      <xdr:nvSpPr>
        <xdr:cNvPr id="694" name="Line 965">
          <a:extLst>
            <a:ext uri="{FF2B5EF4-FFF2-40B4-BE49-F238E27FC236}">
              <a16:creationId xmlns:a16="http://schemas.microsoft.com/office/drawing/2014/main" id="{B68E4559-0FEA-4B11-B40D-E95BB982DF6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740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50</xdr:row>
      <xdr:rowOff>0</xdr:rowOff>
    </xdr:from>
    <xdr:to>
      <xdr:col>3</xdr:col>
      <xdr:colOff>28575</xdr:colOff>
      <xdr:row>51</xdr:row>
      <xdr:rowOff>0</xdr:rowOff>
    </xdr:to>
    <xdr:sp macro="" textlink="">
      <xdr:nvSpPr>
        <xdr:cNvPr id="697" name="Line 968">
          <a:extLst>
            <a:ext uri="{FF2B5EF4-FFF2-40B4-BE49-F238E27FC236}">
              <a16:creationId xmlns:a16="http://schemas.microsoft.com/office/drawing/2014/main" id="{42783667-65F8-4AD2-92B3-011D381A2F0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754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50</xdr:row>
      <xdr:rowOff>0</xdr:rowOff>
    </xdr:from>
    <xdr:to>
      <xdr:col>5</xdr:col>
      <xdr:colOff>342900</xdr:colOff>
      <xdr:row>51</xdr:row>
      <xdr:rowOff>0</xdr:rowOff>
    </xdr:to>
    <xdr:sp macro="" textlink="">
      <xdr:nvSpPr>
        <xdr:cNvPr id="698" name="Line 970">
          <a:extLst>
            <a:ext uri="{FF2B5EF4-FFF2-40B4-BE49-F238E27FC236}">
              <a16:creationId xmlns:a16="http://schemas.microsoft.com/office/drawing/2014/main" id="{649C2829-8CCD-4130-95B1-0BBEA8CEDBC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754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50</xdr:row>
      <xdr:rowOff>0</xdr:rowOff>
    </xdr:from>
    <xdr:to>
      <xdr:col>4</xdr:col>
      <xdr:colOff>38100</xdr:colOff>
      <xdr:row>51</xdr:row>
      <xdr:rowOff>0</xdr:rowOff>
    </xdr:to>
    <xdr:sp macro="" textlink="">
      <xdr:nvSpPr>
        <xdr:cNvPr id="699" name="Line 971">
          <a:extLst>
            <a:ext uri="{FF2B5EF4-FFF2-40B4-BE49-F238E27FC236}">
              <a16:creationId xmlns:a16="http://schemas.microsoft.com/office/drawing/2014/main" id="{1F19D144-54AB-45AD-B4DC-0B999A4757E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754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50</xdr:row>
      <xdr:rowOff>0</xdr:rowOff>
    </xdr:from>
    <xdr:to>
      <xdr:col>2</xdr:col>
      <xdr:colOff>0</xdr:colOff>
      <xdr:row>51</xdr:row>
      <xdr:rowOff>0</xdr:rowOff>
    </xdr:to>
    <xdr:sp macro="" textlink="">
      <xdr:nvSpPr>
        <xdr:cNvPr id="700" name="Line 973">
          <a:extLst>
            <a:ext uri="{FF2B5EF4-FFF2-40B4-BE49-F238E27FC236}">
              <a16:creationId xmlns:a16="http://schemas.microsoft.com/office/drawing/2014/main" id="{E6782F64-3A39-441C-938C-65FD34D7FD56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754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51</xdr:row>
      <xdr:rowOff>0</xdr:rowOff>
    </xdr:from>
    <xdr:to>
      <xdr:col>3</xdr:col>
      <xdr:colOff>28575</xdr:colOff>
      <xdr:row>51</xdr:row>
      <xdr:rowOff>38100</xdr:rowOff>
    </xdr:to>
    <xdr:sp macro="" textlink="">
      <xdr:nvSpPr>
        <xdr:cNvPr id="709" name="Line 984">
          <a:extLst>
            <a:ext uri="{FF2B5EF4-FFF2-40B4-BE49-F238E27FC236}">
              <a16:creationId xmlns:a16="http://schemas.microsoft.com/office/drawing/2014/main" id="{F971A948-9C1A-46F8-99F3-B0E6DD67F71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783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51</xdr:row>
      <xdr:rowOff>0</xdr:rowOff>
    </xdr:from>
    <xdr:to>
      <xdr:col>5</xdr:col>
      <xdr:colOff>342900</xdr:colOff>
      <xdr:row>51</xdr:row>
      <xdr:rowOff>38100</xdr:rowOff>
    </xdr:to>
    <xdr:sp macro="" textlink="">
      <xdr:nvSpPr>
        <xdr:cNvPr id="710" name="Line 986">
          <a:extLst>
            <a:ext uri="{FF2B5EF4-FFF2-40B4-BE49-F238E27FC236}">
              <a16:creationId xmlns:a16="http://schemas.microsoft.com/office/drawing/2014/main" id="{C41F7A68-D38C-4F80-98B8-BF1710AD40F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78308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51</xdr:row>
      <xdr:rowOff>0</xdr:rowOff>
    </xdr:from>
    <xdr:to>
      <xdr:col>4</xdr:col>
      <xdr:colOff>38100</xdr:colOff>
      <xdr:row>51</xdr:row>
      <xdr:rowOff>38100</xdr:rowOff>
    </xdr:to>
    <xdr:sp macro="" textlink="">
      <xdr:nvSpPr>
        <xdr:cNvPr id="711" name="Line 987">
          <a:extLst>
            <a:ext uri="{FF2B5EF4-FFF2-40B4-BE49-F238E27FC236}">
              <a16:creationId xmlns:a16="http://schemas.microsoft.com/office/drawing/2014/main" id="{D1F1A073-FD78-4FE0-9AFA-A4663BE44CB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783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0</xdr:colOff>
      <xdr:row>51</xdr:row>
      <xdr:rowOff>38100</xdr:rowOff>
    </xdr:to>
    <xdr:sp macro="" textlink="">
      <xdr:nvSpPr>
        <xdr:cNvPr id="712" name="Line 989">
          <a:extLst>
            <a:ext uri="{FF2B5EF4-FFF2-40B4-BE49-F238E27FC236}">
              <a16:creationId xmlns:a16="http://schemas.microsoft.com/office/drawing/2014/main" id="{51A99FF3-32F1-4915-92DD-53DDCF41231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783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51</xdr:row>
      <xdr:rowOff>0</xdr:rowOff>
    </xdr:from>
    <xdr:to>
      <xdr:col>3</xdr:col>
      <xdr:colOff>28575</xdr:colOff>
      <xdr:row>52</xdr:row>
      <xdr:rowOff>0</xdr:rowOff>
    </xdr:to>
    <xdr:sp macro="" textlink="">
      <xdr:nvSpPr>
        <xdr:cNvPr id="715" name="Line 992">
          <a:extLst>
            <a:ext uri="{FF2B5EF4-FFF2-40B4-BE49-F238E27FC236}">
              <a16:creationId xmlns:a16="http://schemas.microsoft.com/office/drawing/2014/main" id="{0FF3B871-6AED-4A54-915D-62881AC8565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797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51</xdr:row>
      <xdr:rowOff>0</xdr:rowOff>
    </xdr:from>
    <xdr:to>
      <xdr:col>5</xdr:col>
      <xdr:colOff>342900</xdr:colOff>
      <xdr:row>52</xdr:row>
      <xdr:rowOff>0</xdr:rowOff>
    </xdr:to>
    <xdr:sp macro="" textlink="">
      <xdr:nvSpPr>
        <xdr:cNvPr id="716" name="Line 994">
          <a:extLst>
            <a:ext uri="{FF2B5EF4-FFF2-40B4-BE49-F238E27FC236}">
              <a16:creationId xmlns:a16="http://schemas.microsoft.com/office/drawing/2014/main" id="{B12CD246-CB65-4B9A-AD21-BA77E38F318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797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51</xdr:row>
      <xdr:rowOff>0</xdr:rowOff>
    </xdr:from>
    <xdr:to>
      <xdr:col>4</xdr:col>
      <xdr:colOff>38100</xdr:colOff>
      <xdr:row>52</xdr:row>
      <xdr:rowOff>0</xdr:rowOff>
    </xdr:to>
    <xdr:sp macro="" textlink="">
      <xdr:nvSpPr>
        <xdr:cNvPr id="717" name="Line 995">
          <a:extLst>
            <a:ext uri="{FF2B5EF4-FFF2-40B4-BE49-F238E27FC236}">
              <a16:creationId xmlns:a16="http://schemas.microsoft.com/office/drawing/2014/main" id="{00DA89C3-5649-4997-A615-019E2E551A3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797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0</xdr:colOff>
      <xdr:row>52</xdr:row>
      <xdr:rowOff>0</xdr:rowOff>
    </xdr:to>
    <xdr:sp macro="" textlink="">
      <xdr:nvSpPr>
        <xdr:cNvPr id="718" name="Line 997">
          <a:extLst>
            <a:ext uri="{FF2B5EF4-FFF2-40B4-BE49-F238E27FC236}">
              <a16:creationId xmlns:a16="http://schemas.microsoft.com/office/drawing/2014/main" id="{78EDF3B4-E667-482B-89F0-17B17CFABA3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797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52</xdr:row>
      <xdr:rowOff>0</xdr:rowOff>
    </xdr:from>
    <xdr:to>
      <xdr:col>3</xdr:col>
      <xdr:colOff>28575</xdr:colOff>
      <xdr:row>52</xdr:row>
      <xdr:rowOff>38100</xdr:rowOff>
    </xdr:to>
    <xdr:sp macro="" textlink="">
      <xdr:nvSpPr>
        <xdr:cNvPr id="727" name="Line 1008">
          <a:extLst>
            <a:ext uri="{FF2B5EF4-FFF2-40B4-BE49-F238E27FC236}">
              <a16:creationId xmlns:a16="http://schemas.microsoft.com/office/drawing/2014/main" id="{C4B057EA-11EF-444D-BEB8-0B17827590A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825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52</xdr:row>
      <xdr:rowOff>0</xdr:rowOff>
    </xdr:from>
    <xdr:to>
      <xdr:col>5</xdr:col>
      <xdr:colOff>342900</xdr:colOff>
      <xdr:row>52</xdr:row>
      <xdr:rowOff>38100</xdr:rowOff>
    </xdr:to>
    <xdr:sp macro="" textlink="">
      <xdr:nvSpPr>
        <xdr:cNvPr id="728" name="Line 1010">
          <a:extLst>
            <a:ext uri="{FF2B5EF4-FFF2-40B4-BE49-F238E27FC236}">
              <a16:creationId xmlns:a16="http://schemas.microsoft.com/office/drawing/2014/main" id="{740D2969-FE9F-4126-A302-386F30B2EF3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82594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52</xdr:row>
      <xdr:rowOff>0</xdr:rowOff>
    </xdr:from>
    <xdr:to>
      <xdr:col>4</xdr:col>
      <xdr:colOff>38100</xdr:colOff>
      <xdr:row>52</xdr:row>
      <xdr:rowOff>38100</xdr:rowOff>
    </xdr:to>
    <xdr:sp macro="" textlink="">
      <xdr:nvSpPr>
        <xdr:cNvPr id="729" name="Line 1011">
          <a:extLst>
            <a:ext uri="{FF2B5EF4-FFF2-40B4-BE49-F238E27FC236}">
              <a16:creationId xmlns:a16="http://schemas.microsoft.com/office/drawing/2014/main" id="{D60AF902-0786-4ABA-A722-E51911094B6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825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0</xdr:colOff>
      <xdr:row>52</xdr:row>
      <xdr:rowOff>38100</xdr:rowOff>
    </xdr:to>
    <xdr:sp macro="" textlink="">
      <xdr:nvSpPr>
        <xdr:cNvPr id="730" name="Line 1013">
          <a:extLst>
            <a:ext uri="{FF2B5EF4-FFF2-40B4-BE49-F238E27FC236}">
              <a16:creationId xmlns:a16="http://schemas.microsoft.com/office/drawing/2014/main" id="{77E509BF-0B5B-4ACA-ACCD-C71702AA50F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825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52</xdr:row>
      <xdr:rowOff>0</xdr:rowOff>
    </xdr:from>
    <xdr:to>
      <xdr:col>3</xdr:col>
      <xdr:colOff>28575</xdr:colOff>
      <xdr:row>53</xdr:row>
      <xdr:rowOff>0</xdr:rowOff>
    </xdr:to>
    <xdr:sp macro="" textlink="">
      <xdr:nvSpPr>
        <xdr:cNvPr id="733" name="Line 1016">
          <a:extLst>
            <a:ext uri="{FF2B5EF4-FFF2-40B4-BE49-F238E27FC236}">
              <a16:creationId xmlns:a16="http://schemas.microsoft.com/office/drawing/2014/main" id="{B70ACB33-5C78-47E8-8014-23A83718ABE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840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52</xdr:row>
      <xdr:rowOff>0</xdr:rowOff>
    </xdr:from>
    <xdr:to>
      <xdr:col>5</xdr:col>
      <xdr:colOff>342900</xdr:colOff>
      <xdr:row>53</xdr:row>
      <xdr:rowOff>0</xdr:rowOff>
    </xdr:to>
    <xdr:sp macro="" textlink="">
      <xdr:nvSpPr>
        <xdr:cNvPr id="734" name="Line 1018">
          <a:extLst>
            <a:ext uri="{FF2B5EF4-FFF2-40B4-BE49-F238E27FC236}">
              <a16:creationId xmlns:a16="http://schemas.microsoft.com/office/drawing/2014/main" id="{C7CC83B0-3CE6-41BC-B588-2CDE5D48C31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840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52</xdr:row>
      <xdr:rowOff>0</xdr:rowOff>
    </xdr:from>
    <xdr:to>
      <xdr:col>4</xdr:col>
      <xdr:colOff>38100</xdr:colOff>
      <xdr:row>53</xdr:row>
      <xdr:rowOff>0</xdr:rowOff>
    </xdr:to>
    <xdr:sp macro="" textlink="">
      <xdr:nvSpPr>
        <xdr:cNvPr id="735" name="Line 1019">
          <a:extLst>
            <a:ext uri="{FF2B5EF4-FFF2-40B4-BE49-F238E27FC236}">
              <a16:creationId xmlns:a16="http://schemas.microsoft.com/office/drawing/2014/main" id="{720D9AD9-2EF6-4316-BC05-8C36813F332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840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0</xdr:colOff>
      <xdr:row>53</xdr:row>
      <xdr:rowOff>0</xdr:rowOff>
    </xdr:to>
    <xdr:sp macro="" textlink="">
      <xdr:nvSpPr>
        <xdr:cNvPr id="736" name="Line 1021">
          <a:extLst>
            <a:ext uri="{FF2B5EF4-FFF2-40B4-BE49-F238E27FC236}">
              <a16:creationId xmlns:a16="http://schemas.microsoft.com/office/drawing/2014/main" id="{00F851A2-A356-469B-8D54-23E3A8D6C40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840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54</xdr:row>
      <xdr:rowOff>0</xdr:rowOff>
    </xdr:from>
    <xdr:to>
      <xdr:col>3</xdr:col>
      <xdr:colOff>28575</xdr:colOff>
      <xdr:row>54</xdr:row>
      <xdr:rowOff>38100</xdr:rowOff>
    </xdr:to>
    <xdr:sp macro="" textlink="">
      <xdr:nvSpPr>
        <xdr:cNvPr id="745" name="Line 1032">
          <a:extLst>
            <a:ext uri="{FF2B5EF4-FFF2-40B4-BE49-F238E27FC236}">
              <a16:creationId xmlns:a16="http://schemas.microsoft.com/office/drawing/2014/main" id="{EE1ECCC4-FBBB-44E6-A380-C3845BF0627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868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54</xdr:row>
      <xdr:rowOff>0</xdr:rowOff>
    </xdr:from>
    <xdr:to>
      <xdr:col>5</xdr:col>
      <xdr:colOff>342900</xdr:colOff>
      <xdr:row>54</xdr:row>
      <xdr:rowOff>38100</xdr:rowOff>
    </xdr:to>
    <xdr:sp macro="" textlink="">
      <xdr:nvSpPr>
        <xdr:cNvPr id="746" name="Line 1034">
          <a:extLst>
            <a:ext uri="{FF2B5EF4-FFF2-40B4-BE49-F238E27FC236}">
              <a16:creationId xmlns:a16="http://schemas.microsoft.com/office/drawing/2014/main" id="{4381AA40-A5CE-41F0-A75A-904DD15B06D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86880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0</xdr:colOff>
      <xdr:row>54</xdr:row>
      <xdr:rowOff>38100</xdr:rowOff>
    </xdr:to>
    <xdr:sp macro="" textlink="">
      <xdr:nvSpPr>
        <xdr:cNvPr id="748" name="Line 1037">
          <a:extLst>
            <a:ext uri="{FF2B5EF4-FFF2-40B4-BE49-F238E27FC236}">
              <a16:creationId xmlns:a16="http://schemas.microsoft.com/office/drawing/2014/main" id="{521D2EF7-4AA2-4992-B005-9E148A0DC52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868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54</xdr:row>
      <xdr:rowOff>0</xdr:rowOff>
    </xdr:from>
    <xdr:to>
      <xdr:col>3</xdr:col>
      <xdr:colOff>28575</xdr:colOff>
      <xdr:row>55</xdr:row>
      <xdr:rowOff>0</xdr:rowOff>
    </xdr:to>
    <xdr:sp macro="" textlink="">
      <xdr:nvSpPr>
        <xdr:cNvPr id="751" name="Line 1040">
          <a:extLst>
            <a:ext uri="{FF2B5EF4-FFF2-40B4-BE49-F238E27FC236}">
              <a16:creationId xmlns:a16="http://schemas.microsoft.com/office/drawing/2014/main" id="{5729533C-522C-417E-A076-8750898AE02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883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54</xdr:row>
      <xdr:rowOff>0</xdr:rowOff>
    </xdr:from>
    <xdr:to>
      <xdr:col>5</xdr:col>
      <xdr:colOff>342900</xdr:colOff>
      <xdr:row>55</xdr:row>
      <xdr:rowOff>0</xdr:rowOff>
    </xdr:to>
    <xdr:sp macro="" textlink="">
      <xdr:nvSpPr>
        <xdr:cNvPr id="752" name="Line 1042">
          <a:extLst>
            <a:ext uri="{FF2B5EF4-FFF2-40B4-BE49-F238E27FC236}">
              <a16:creationId xmlns:a16="http://schemas.microsoft.com/office/drawing/2014/main" id="{A2232A81-9548-4CB5-B99A-6B8A28181C9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883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54" name="Line 1045">
          <a:extLst>
            <a:ext uri="{FF2B5EF4-FFF2-40B4-BE49-F238E27FC236}">
              <a16:creationId xmlns:a16="http://schemas.microsoft.com/office/drawing/2014/main" id="{B0E75045-0C86-411F-B849-ED2C5148961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8830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56</xdr:row>
      <xdr:rowOff>0</xdr:rowOff>
    </xdr:from>
    <xdr:to>
      <xdr:col>3</xdr:col>
      <xdr:colOff>28575</xdr:colOff>
      <xdr:row>56</xdr:row>
      <xdr:rowOff>38100</xdr:rowOff>
    </xdr:to>
    <xdr:sp macro="" textlink="">
      <xdr:nvSpPr>
        <xdr:cNvPr id="763" name="Line 1056">
          <a:extLst>
            <a:ext uri="{FF2B5EF4-FFF2-40B4-BE49-F238E27FC236}">
              <a16:creationId xmlns:a16="http://schemas.microsoft.com/office/drawing/2014/main" id="{EE25ABE3-DFA4-4A42-8844-5ACCBDC4C71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9116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56</xdr:row>
      <xdr:rowOff>0</xdr:rowOff>
    </xdr:from>
    <xdr:to>
      <xdr:col>5</xdr:col>
      <xdr:colOff>342900</xdr:colOff>
      <xdr:row>56</xdr:row>
      <xdr:rowOff>38100</xdr:rowOff>
    </xdr:to>
    <xdr:sp macro="" textlink="">
      <xdr:nvSpPr>
        <xdr:cNvPr id="764" name="Line 1058">
          <a:extLst>
            <a:ext uri="{FF2B5EF4-FFF2-40B4-BE49-F238E27FC236}">
              <a16:creationId xmlns:a16="http://schemas.microsoft.com/office/drawing/2014/main" id="{01DCEE56-95E2-41A5-8273-5EF9F9593BE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91166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56</xdr:row>
      <xdr:rowOff>38100</xdr:rowOff>
    </xdr:to>
    <xdr:sp macro="" textlink="">
      <xdr:nvSpPr>
        <xdr:cNvPr id="766" name="Line 1061">
          <a:extLst>
            <a:ext uri="{FF2B5EF4-FFF2-40B4-BE49-F238E27FC236}">
              <a16:creationId xmlns:a16="http://schemas.microsoft.com/office/drawing/2014/main" id="{6B2B70ED-523C-4BB5-AA03-7FC9EB6AE6D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9116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56</xdr:row>
      <xdr:rowOff>0</xdr:rowOff>
    </xdr:from>
    <xdr:to>
      <xdr:col>3</xdr:col>
      <xdr:colOff>28575</xdr:colOff>
      <xdr:row>57</xdr:row>
      <xdr:rowOff>0</xdr:rowOff>
    </xdr:to>
    <xdr:sp macro="" textlink="">
      <xdr:nvSpPr>
        <xdr:cNvPr id="769" name="Line 1064">
          <a:extLst>
            <a:ext uri="{FF2B5EF4-FFF2-40B4-BE49-F238E27FC236}">
              <a16:creationId xmlns:a16="http://schemas.microsoft.com/office/drawing/2014/main" id="{96095C6A-95D5-4A8B-9025-1479FC914D8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9259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56</xdr:row>
      <xdr:rowOff>0</xdr:rowOff>
    </xdr:from>
    <xdr:to>
      <xdr:col>5</xdr:col>
      <xdr:colOff>342900</xdr:colOff>
      <xdr:row>57</xdr:row>
      <xdr:rowOff>0</xdr:rowOff>
    </xdr:to>
    <xdr:sp macro="" textlink="">
      <xdr:nvSpPr>
        <xdr:cNvPr id="770" name="Line 1066">
          <a:extLst>
            <a:ext uri="{FF2B5EF4-FFF2-40B4-BE49-F238E27FC236}">
              <a16:creationId xmlns:a16="http://schemas.microsoft.com/office/drawing/2014/main" id="{3956C8C3-E045-4E9F-977F-057FB654B20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19259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0</xdr:colOff>
      <xdr:row>57</xdr:row>
      <xdr:rowOff>0</xdr:rowOff>
    </xdr:to>
    <xdr:sp macro="" textlink="">
      <xdr:nvSpPr>
        <xdr:cNvPr id="772" name="Line 1069">
          <a:extLst>
            <a:ext uri="{FF2B5EF4-FFF2-40B4-BE49-F238E27FC236}">
              <a16:creationId xmlns:a16="http://schemas.microsoft.com/office/drawing/2014/main" id="{7D1E75D4-4A59-4E31-9145-5D28F25570B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19259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58</xdr:row>
      <xdr:rowOff>0</xdr:rowOff>
    </xdr:from>
    <xdr:to>
      <xdr:col>3</xdr:col>
      <xdr:colOff>28575</xdr:colOff>
      <xdr:row>59</xdr:row>
      <xdr:rowOff>0</xdr:rowOff>
    </xdr:to>
    <xdr:sp macro="" textlink="">
      <xdr:nvSpPr>
        <xdr:cNvPr id="795" name="Line 1098">
          <a:extLst>
            <a:ext uri="{FF2B5EF4-FFF2-40B4-BE49-F238E27FC236}">
              <a16:creationId xmlns:a16="http://schemas.microsoft.com/office/drawing/2014/main" id="{BE7D65A6-FA6D-4637-9A7B-F65E5FDBF76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00120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58</xdr:row>
      <xdr:rowOff>0</xdr:rowOff>
    </xdr:from>
    <xdr:to>
      <xdr:col>5</xdr:col>
      <xdr:colOff>342900</xdr:colOff>
      <xdr:row>59</xdr:row>
      <xdr:rowOff>0</xdr:rowOff>
    </xdr:to>
    <xdr:sp macro="" textlink="">
      <xdr:nvSpPr>
        <xdr:cNvPr id="796" name="Line 1100">
          <a:extLst>
            <a:ext uri="{FF2B5EF4-FFF2-40B4-BE49-F238E27FC236}">
              <a16:creationId xmlns:a16="http://schemas.microsoft.com/office/drawing/2014/main" id="{D7E82B28-8176-4471-8BE1-3328FC7C706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00120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58</xdr:row>
      <xdr:rowOff>0</xdr:rowOff>
    </xdr:from>
    <xdr:to>
      <xdr:col>2</xdr:col>
      <xdr:colOff>0</xdr:colOff>
      <xdr:row>59</xdr:row>
      <xdr:rowOff>0</xdr:rowOff>
    </xdr:to>
    <xdr:sp macro="" textlink="">
      <xdr:nvSpPr>
        <xdr:cNvPr id="798" name="Line 1103">
          <a:extLst>
            <a:ext uri="{FF2B5EF4-FFF2-40B4-BE49-F238E27FC236}">
              <a16:creationId xmlns:a16="http://schemas.microsoft.com/office/drawing/2014/main" id="{7E2F7E4D-87E5-4D46-903E-5F9B2EB5B61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00120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60</xdr:row>
      <xdr:rowOff>0</xdr:rowOff>
    </xdr:from>
    <xdr:to>
      <xdr:col>3</xdr:col>
      <xdr:colOff>28575</xdr:colOff>
      <xdr:row>60</xdr:row>
      <xdr:rowOff>38100</xdr:rowOff>
    </xdr:to>
    <xdr:sp macro="" textlink="">
      <xdr:nvSpPr>
        <xdr:cNvPr id="807" name="Line 1114">
          <a:extLst>
            <a:ext uri="{FF2B5EF4-FFF2-40B4-BE49-F238E27FC236}">
              <a16:creationId xmlns:a16="http://schemas.microsoft.com/office/drawing/2014/main" id="{DC42618B-6107-4325-8161-CECF08EF953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0297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60</xdr:row>
      <xdr:rowOff>0</xdr:rowOff>
    </xdr:from>
    <xdr:to>
      <xdr:col>5</xdr:col>
      <xdr:colOff>342900</xdr:colOff>
      <xdr:row>60</xdr:row>
      <xdr:rowOff>38100</xdr:rowOff>
    </xdr:to>
    <xdr:sp macro="" textlink="">
      <xdr:nvSpPr>
        <xdr:cNvPr id="808" name="Line 1116">
          <a:extLst>
            <a:ext uri="{FF2B5EF4-FFF2-40B4-BE49-F238E27FC236}">
              <a16:creationId xmlns:a16="http://schemas.microsoft.com/office/drawing/2014/main" id="{884CD23F-0CB2-4905-9F9B-3E9D675A187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02977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60</xdr:row>
      <xdr:rowOff>0</xdr:rowOff>
    </xdr:from>
    <xdr:to>
      <xdr:col>4</xdr:col>
      <xdr:colOff>38100</xdr:colOff>
      <xdr:row>60</xdr:row>
      <xdr:rowOff>38100</xdr:rowOff>
    </xdr:to>
    <xdr:sp macro="" textlink="">
      <xdr:nvSpPr>
        <xdr:cNvPr id="809" name="Line 1117">
          <a:extLst>
            <a:ext uri="{FF2B5EF4-FFF2-40B4-BE49-F238E27FC236}">
              <a16:creationId xmlns:a16="http://schemas.microsoft.com/office/drawing/2014/main" id="{D846B981-6F6D-4864-98EB-B9D38193C2E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0297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60</xdr:row>
      <xdr:rowOff>0</xdr:rowOff>
    </xdr:from>
    <xdr:to>
      <xdr:col>2</xdr:col>
      <xdr:colOff>0</xdr:colOff>
      <xdr:row>60</xdr:row>
      <xdr:rowOff>38100</xdr:rowOff>
    </xdr:to>
    <xdr:sp macro="" textlink="">
      <xdr:nvSpPr>
        <xdr:cNvPr id="810" name="Line 1119">
          <a:extLst>
            <a:ext uri="{FF2B5EF4-FFF2-40B4-BE49-F238E27FC236}">
              <a16:creationId xmlns:a16="http://schemas.microsoft.com/office/drawing/2014/main" id="{D10B4D95-EDB2-4062-8242-AA3110051BD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0297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60</xdr:row>
      <xdr:rowOff>0</xdr:rowOff>
    </xdr:from>
    <xdr:to>
      <xdr:col>3</xdr:col>
      <xdr:colOff>28575</xdr:colOff>
      <xdr:row>61</xdr:row>
      <xdr:rowOff>0</xdr:rowOff>
    </xdr:to>
    <xdr:sp macro="" textlink="">
      <xdr:nvSpPr>
        <xdr:cNvPr id="813" name="Line 1122">
          <a:extLst>
            <a:ext uri="{FF2B5EF4-FFF2-40B4-BE49-F238E27FC236}">
              <a16:creationId xmlns:a16="http://schemas.microsoft.com/office/drawing/2014/main" id="{5605514B-404F-413C-B8F8-7DE69B35E8A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0440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60</xdr:row>
      <xdr:rowOff>0</xdr:rowOff>
    </xdr:from>
    <xdr:to>
      <xdr:col>5</xdr:col>
      <xdr:colOff>342900</xdr:colOff>
      <xdr:row>61</xdr:row>
      <xdr:rowOff>0</xdr:rowOff>
    </xdr:to>
    <xdr:sp macro="" textlink="">
      <xdr:nvSpPr>
        <xdr:cNvPr id="814" name="Line 1124">
          <a:extLst>
            <a:ext uri="{FF2B5EF4-FFF2-40B4-BE49-F238E27FC236}">
              <a16:creationId xmlns:a16="http://schemas.microsoft.com/office/drawing/2014/main" id="{047EC9C7-884F-40C7-A973-3B5EF6894A7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0440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60</xdr:row>
      <xdr:rowOff>0</xdr:rowOff>
    </xdr:from>
    <xdr:to>
      <xdr:col>4</xdr:col>
      <xdr:colOff>38100</xdr:colOff>
      <xdr:row>61</xdr:row>
      <xdr:rowOff>0</xdr:rowOff>
    </xdr:to>
    <xdr:sp macro="" textlink="">
      <xdr:nvSpPr>
        <xdr:cNvPr id="815" name="Line 1125">
          <a:extLst>
            <a:ext uri="{FF2B5EF4-FFF2-40B4-BE49-F238E27FC236}">
              <a16:creationId xmlns:a16="http://schemas.microsoft.com/office/drawing/2014/main" id="{413062BF-A4B4-4288-BDC0-8DD8DB7F361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0440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60</xdr:row>
      <xdr:rowOff>0</xdr:rowOff>
    </xdr:from>
    <xdr:to>
      <xdr:col>2</xdr:col>
      <xdr:colOff>0</xdr:colOff>
      <xdr:row>61</xdr:row>
      <xdr:rowOff>0</xdr:rowOff>
    </xdr:to>
    <xdr:sp macro="" textlink="">
      <xdr:nvSpPr>
        <xdr:cNvPr id="816" name="Line 1127">
          <a:extLst>
            <a:ext uri="{FF2B5EF4-FFF2-40B4-BE49-F238E27FC236}">
              <a16:creationId xmlns:a16="http://schemas.microsoft.com/office/drawing/2014/main" id="{1C81D09E-C261-4F69-A2C8-EA19C01C3F8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0440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61</xdr:row>
      <xdr:rowOff>0</xdr:rowOff>
    </xdr:from>
    <xdr:to>
      <xdr:col>3</xdr:col>
      <xdr:colOff>28575</xdr:colOff>
      <xdr:row>61</xdr:row>
      <xdr:rowOff>38100</xdr:rowOff>
    </xdr:to>
    <xdr:sp macro="" textlink="">
      <xdr:nvSpPr>
        <xdr:cNvPr id="825" name="Line 1138">
          <a:extLst>
            <a:ext uri="{FF2B5EF4-FFF2-40B4-BE49-F238E27FC236}">
              <a16:creationId xmlns:a16="http://schemas.microsoft.com/office/drawing/2014/main" id="{318FBB28-FBD0-447E-ACD6-AAC166194AA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072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61</xdr:row>
      <xdr:rowOff>0</xdr:rowOff>
    </xdr:from>
    <xdr:to>
      <xdr:col>5</xdr:col>
      <xdr:colOff>342900</xdr:colOff>
      <xdr:row>61</xdr:row>
      <xdr:rowOff>38100</xdr:rowOff>
    </xdr:to>
    <xdr:sp macro="" textlink="">
      <xdr:nvSpPr>
        <xdr:cNvPr id="826" name="Line 1140">
          <a:extLst>
            <a:ext uri="{FF2B5EF4-FFF2-40B4-BE49-F238E27FC236}">
              <a16:creationId xmlns:a16="http://schemas.microsoft.com/office/drawing/2014/main" id="{79A2AAB6-FF9E-497A-8210-D8E518DD9C2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07264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61</xdr:row>
      <xdr:rowOff>0</xdr:rowOff>
    </xdr:from>
    <xdr:to>
      <xdr:col>4</xdr:col>
      <xdr:colOff>38100</xdr:colOff>
      <xdr:row>61</xdr:row>
      <xdr:rowOff>38100</xdr:rowOff>
    </xdr:to>
    <xdr:sp macro="" textlink="">
      <xdr:nvSpPr>
        <xdr:cNvPr id="827" name="Line 1141">
          <a:extLst>
            <a:ext uri="{FF2B5EF4-FFF2-40B4-BE49-F238E27FC236}">
              <a16:creationId xmlns:a16="http://schemas.microsoft.com/office/drawing/2014/main" id="{FF810185-A162-4DAA-9117-6D0CF3E1DA2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072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0</xdr:colOff>
      <xdr:row>61</xdr:row>
      <xdr:rowOff>38100</xdr:rowOff>
    </xdr:to>
    <xdr:sp macro="" textlink="">
      <xdr:nvSpPr>
        <xdr:cNvPr id="828" name="Line 1143">
          <a:extLst>
            <a:ext uri="{FF2B5EF4-FFF2-40B4-BE49-F238E27FC236}">
              <a16:creationId xmlns:a16="http://schemas.microsoft.com/office/drawing/2014/main" id="{BB96B8BD-E946-40F1-AA7F-59713632CB7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072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61</xdr:row>
      <xdr:rowOff>0</xdr:rowOff>
    </xdr:from>
    <xdr:to>
      <xdr:col>3</xdr:col>
      <xdr:colOff>28575</xdr:colOff>
      <xdr:row>62</xdr:row>
      <xdr:rowOff>0</xdr:rowOff>
    </xdr:to>
    <xdr:sp macro="" textlink="">
      <xdr:nvSpPr>
        <xdr:cNvPr id="831" name="Line 1146">
          <a:extLst>
            <a:ext uri="{FF2B5EF4-FFF2-40B4-BE49-F238E27FC236}">
              <a16:creationId xmlns:a16="http://schemas.microsoft.com/office/drawing/2014/main" id="{6E6EDFCA-9E39-4A4A-8E0A-5D93D6DCC3F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086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61</xdr:row>
      <xdr:rowOff>0</xdr:rowOff>
    </xdr:from>
    <xdr:to>
      <xdr:col>5</xdr:col>
      <xdr:colOff>342900</xdr:colOff>
      <xdr:row>62</xdr:row>
      <xdr:rowOff>0</xdr:rowOff>
    </xdr:to>
    <xdr:sp macro="" textlink="">
      <xdr:nvSpPr>
        <xdr:cNvPr id="832" name="Line 1148">
          <a:extLst>
            <a:ext uri="{FF2B5EF4-FFF2-40B4-BE49-F238E27FC236}">
              <a16:creationId xmlns:a16="http://schemas.microsoft.com/office/drawing/2014/main" id="{92D51F22-BD9C-4B82-9E48-2FED82428B7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086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61</xdr:row>
      <xdr:rowOff>0</xdr:rowOff>
    </xdr:from>
    <xdr:to>
      <xdr:col>4</xdr:col>
      <xdr:colOff>38100</xdr:colOff>
      <xdr:row>62</xdr:row>
      <xdr:rowOff>0</xdr:rowOff>
    </xdr:to>
    <xdr:sp macro="" textlink="">
      <xdr:nvSpPr>
        <xdr:cNvPr id="833" name="Line 1149">
          <a:extLst>
            <a:ext uri="{FF2B5EF4-FFF2-40B4-BE49-F238E27FC236}">
              <a16:creationId xmlns:a16="http://schemas.microsoft.com/office/drawing/2014/main" id="{AE30A4CA-67B9-4507-9F56-D336589409C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086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0</xdr:colOff>
      <xdr:row>62</xdr:row>
      <xdr:rowOff>0</xdr:rowOff>
    </xdr:to>
    <xdr:sp macro="" textlink="">
      <xdr:nvSpPr>
        <xdr:cNvPr id="834" name="Line 1151">
          <a:extLst>
            <a:ext uri="{FF2B5EF4-FFF2-40B4-BE49-F238E27FC236}">
              <a16:creationId xmlns:a16="http://schemas.microsoft.com/office/drawing/2014/main" id="{C80A3C40-165F-49F6-939C-C577856FAF6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086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62</xdr:row>
      <xdr:rowOff>0</xdr:rowOff>
    </xdr:from>
    <xdr:to>
      <xdr:col>3</xdr:col>
      <xdr:colOff>28575</xdr:colOff>
      <xdr:row>65</xdr:row>
      <xdr:rowOff>38100</xdr:rowOff>
    </xdr:to>
    <xdr:sp macro="" textlink="">
      <xdr:nvSpPr>
        <xdr:cNvPr id="837" name="Line 1154">
          <a:extLst>
            <a:ext uri="{FF2B5EF4-FFF2-40B4-BE49-F238E27FC236}">
              <a16:creationId xmlns:a16="http://schemas.microsoft.com/office/drawing/2014/main" id="{EEC47F9D-CD92-4C4E-9B89-CE348ECAFFE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101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62</xdr:row>
      <xdr:rowOff>0</xdr:rowOff>
    </xdr:from>
    <xdr:to>
      <xdr:col>5</xdr:col>
      <xdr:colOff>342900</xdr:colOff>
      <xdr:row>65</xdr:row>
      <xdr:rowOff>38100</xdr:rowOff>
    </xdr:to>
    <xdr:sp macro="" textlink="">
      <xdr:nvSpPr>
        <xdr:cNvPr id="838" name="Line 1156">
          <a:extLst>
            <a:ext uri="{FF2B5EF4-FFF2-40B4-BE49-F238E27FC236}">
              <a16:creationId xmlns:a16="http://schemas.microsoft.com/office/drawing/2014/main" id="{7A912DB0-FDC2-41B4-A1F8-C3438CEB550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101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62</xdr:row>
      <xdr:rowOff>0</xdr:rowOff>
    </xdr:from>
    <xdr:to>
      <xdr:col>4</xdr:col>
      <xdr:colOff>38100</xdr:colOff>
      <xdr:row>65</xdr:row>
      <xdr:rowOff>38100</xdr:rowOff>
    </xdr:to>
    <xdr:sp macro="" textlink="">
      <xdr:nvSpPr>
        <xdr:cNvPr id="839" name="Line 1157">
          <a:extLst>
            <a:ext uri="{FF2B5EF4-FFF2-40B4-BE49-F238E27FC236}">
              <a16:creationId xmlns:a16="http://schemas.microsoft.com/office/drawing/2014/main" id="{B8DB272E-5FB4-4B62-9CC3-CFFD7DDC34A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101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62</xdr:row>
      <xdr:rowOff>0</xdr:rowOff>
    </xdr:from>
    <xdr:to>
      <xdr:col>2</xdr:col>
      <xdr:colOff>0</xdr:colOff>
      <xdr:row>65</xdr:row>
      <xdr:rowOff>38100</xdr:rowOff>
    </xdr:to>
    <xdr:sp macro="" textlink="">
      <xdr:nvSpPr>
        <xdr:cNvPr id="840" name="Line 1159">
          <a:extLst>
            <a:ext uri="{FF2B5EF4-FFF2-40B4-BE49-F238E27FC236}">
              <a16:creationId xmlns:a16="http://schemas.microsoft.com/office/drawing/2014/main" id="{4946A4C7-A36C-428A-B50E-7EDA5EE267C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101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65</xdr:row>
      <xdr:rowOff>0</xdr:rowOff>
    </xdr:from>
    <xdr:to>
      <xdr:col>3</xdr:col>
      <xdr:colOff>28575</xdr:colOff>
      <xdr:row>66</xdr:row>
      <xdr:rowOff>0</xdr:rowOff>
    </xdr:to>
    <xdr:sp macro="" textlink="">
      <xdr:nvSpPr>
        <xdr:cNvPr id="843" name="Line 1162">
          <a:extLst>
            <a:ext uri="{FF2B5EF4-FFF2-40B4-BE49-F238E27FC236}">
              <a16:creationId xmlns:a16="http://schemas.microsoft.com/office/drawing/2014/main" id="{8E80BEC9-C8BB-4896-BE3F-CD88ABD5F81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115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65</xdr:row>
      <xdr:rowOff>0</xdr:rowOff>
    </xdr:from>
    <xdr:to>
      <xdr:col>5</xdr:col>
      <xdr:colOff>342900</xdr:colOff>
      <xdr:row>66</xdr:row>
      <xdr:rowOff>0</xdr:rowOff>
    </xdr:to>
    <xdr:sp macro="" textlink="">
      <xdr:nvSpPr>
        <xdr:cNvPr id="844" name="Line 1164">
          <a:extLst>
            <a:ext uri="{FF2B5EF4-FFF2-40B4-BE49-F238E27FC236}">
              <a16:creationId xmlns:a16="http://schemas.microsoft.com/office/drawing/2014/main" id="{A577D7F8-BDA6-46B3-827F-9A973622255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11550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65</xdr:row>
      <xdr:rowOff>0</xdr:rowOff>
    </xdr:from>
    <xdr:to>
      <xdr:col>4</xdr:col>
      <xdr:colOff>38100</xdr:colOff>
      <xdr:row>66</xdr:row>
      <xdr:rowOff>0</xdr:rowOff>
    </xdr:to>
    <xdr:sp macro="" textlink="">
      <xdr:nvSpPr>
        <xdr:cNvPr id="845" name="Line 1165">
          <a:extLst>
            <a:ext uri="{FF2B5EF4-FFF2-40B4-BE49-F238E27FC236}">
              <a16:creationId xmlns:a16="http://schemas.microsoft.com/office/drawing/2014/main" id="{BA03576B-3A70-4D28-8744-EA04BF562B3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115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65</xdr:row>
      <xdr:rowOff>0</xdr:rowOff>
    </xdr:from>
    <xdr:to>
      <xdr:col>2</xdr:col>
      <xdr:colOff>0</xdr:colOff>
      <xdr:row>66</xdr:row>
      <xdr:rowOff>0</xdr:rowOff>
    </xdr:to>
    <xdr:sp macro="" textlink="">
      <xdr:nvSpPr>
        <xdr:cNvPr id="846" name="Line 1167">
          <a:extLst>
            <a:ext uri="{FF2B5EF4-FFF2-40B4-BE49-F238E27FC236}">
              <a16:creationId xmlns:a16="http://schemas.microsoft.com/office/drawing/2014/main" id="{2B94B445-83AF-4892-A18F-620B89A6A3F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115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100</xdr:row>
      <xdr:rowOff>0</xdr:rowOff>
    </xdr:from>
    <xdr:to>
      <xdr:col>3</xdr:col>
      <xdr:colOff>28575</xdr:colOff>
      <xdr:row>103</xdr:row>
      <xdr:rowOff>38100</xdr:rowOff>
    </xdr:to>
    <xdr:sp macro="" textlink="">
      <xdr:nvSpPr>
        <xdr:cNvPr id="849" name="Line 1170">
          <a:extLst>
            <a:ext uri="{FF2B5EF4-FFF2-40B4-BE49-F238E27FC236}">
              <a16:creationId xmlns:a16="http://schemas.microsoft.com/office/drawing/2014/main" id="{AF71B4A5-5B9D-46BB-B069-E36F3BC41FB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129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100</xdr:row>
      <xdr:rowOff>0</xdr:rowOff>
    </xdr:from>
    <xdr:to>
      <xdr:col>5</xdr:col>
      <xdr:colOff>342900</xdr:colOff>
      <xdr:row>103</xdr:row>
      <xdr:rowOff>38100</xdr:rowOff>
    </xdr:to>
    <xdr:sp macro="" textlink="">
      <xdr:nvSpPr>
        <xdr:cNvPr id="850" name="Line 1172">
          <a:extLst>
            <a:ext uri="{FF2B5EF4-FFF2-40B4-BE49-F238E27FC236}">
              <a16:creationId xmlns:a16="http://schemas.microsoft.com/office/drawing/2014/main" id="{2B47CAC8-DBDC-43F6-AD44-7945E44D983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129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100</xdr:row>
      <xdr:rowOff>0</xdr:rowOff>
    </xdr:from>
    <xdr:to>
      <xdr:col>4</xdr:col>
      <xdr:colOff>38100</xdr:colOff>
      <xdr:row>103</xdr:row>
      <xdr:rowOff>38100</xdr:rowOff>
    </xdr:to>
    <xdr:sp macro="" textlink="">
      <xdr:nvSpPr>
        <xdr:cNvPr id="851" name="Line 1173">
          <a:extLst>
            <a:ext uri="{FF2B5EF4-FFF2-40B4-BE49-F238E27FC236}">
              <a16:creationId xmlns:a16="http://schemas.microsoft.com/office/drawing/2014/main" id="{E6D2C8BE-EDBF-430C-B5CA-5E1E64D0337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129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100</xdr:row>
      <xdr:rowOff>0</xdr:rowOff>
    </xdr:from>
    <xdr:to>
      <xdr:col>2</xdr:col>
      <xdr:colOff>0</xdr:colOff>
      <xdr:row>103</xdr:row>
      <xdr:rowOff>38100</xdr:rowOff>
    </xdr:to>
    <xdr:sp macro="" textlink="">
      <xdr:nvSpPr>
        <xdr:cNvPr id="852" name="Line 1175">
          <a:extLst>
            <a:ext uri="{FF2B5EF4-FFF2-40B4-BE49-F238E27FC236}">
              <a16:creationId xmlns:a16="http://schemas.microsoft.com/office/drawing/2014/main" id="{0FF457A3-0DBA-49E6-B22B-4A394D8189A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129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103</xdr:row>
      <xdr:rowOff>0</xdr:rowOff>
    </xdr:from>
    <xdr:to>
      <xdr:col>3</xdr:col>
      <xdr:colOff>28575</xdr:colOff>
      <xdr:row>104</xdr:row>
      <xdr:rowOff>0</xdr:rowOff>
    </xdr:to>
    <xdr:sp macro="" textlink="">
      <xdr:nvSpPr>
        <xdr:cNvPr id="855" name="Line 1178">
          <a:extLst>
            <a:ext uri="{FF2B5EF4-FFF2-40B4-BE49-F238E27FC236}">
              <a16:creationId xmlns:a16="http://schemas.microsoft.com/office/drawing/2014/main" id="{07A0D069-5135-45F9-BB0F-FEA365A24A6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144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103</xdr:row>
      <xdr:rowOff>0</xdr:rowOff>
    </xdr:from>
    <xdr:to>
      <xdr:col>5</xdr:col>
      <xdr:colOff>342900</xdr:colOff>
      <xdr:row>104</xdr:row>
      <xdr:rowOff>0</xdr:rowOff>
    </xdr:to>
    <xdr:sp macro="" textlink="">
      <xdr:nvSpPr>
        <xdr:cNvPr id="856" name="Line 1180">
          <a:extLst>
            <a:ext uri="{FF2B5EF4-FFF2-40B4-BE49-F238E27FC236}">
              <a16:creationId xmlns:a16="http://schemas.microsoft.com/office/drawing/2014/main" id="{FDF99941-67D9-4534-A417-B4AFF57675C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144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103</xdr:row>
      <xdr:rowOff>0</xdr:rowOff>
    </xdr:from>
    <xdr:to>
      <xdr:col>4</xdr:col>
      <xdr:colOff>38100</xdr:colOff>
      <xdr:row>104</xdr:row>
      <xdr:rowOff>0</xdr:rowOff>
    </xdr:to>
    <xdr:sp macro="" textlink="">
      <xdr:nvSpPr>
        <xdr:cNvPr id="857" name="Line 1181">
          <a:extLst>
            <a:ext uri="{FF2B5EF4-FFF2-40B4-BE49-F238E27FC236}">
              <a16:creationId xmlns:a16="http://schemas.microsoft.com/office/drawing/2014/main" id="{45693DD2-EECD-4893-B096-2DB1F7B5E0B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144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103</xdr:row>
      <xdr:rowOff>0</xdr:rowOff>
    </xdr:from>
    <xdr:to>
      <xdr:col>2</xdr:col>
      <xdr:colOff>0</xdr:colOff>
      <xdr:row>104</xdr:row>
      <xdr:rowOff>0</xdr:rowOff>
    </xdr:to>
    <xdr:sp macro="" textlink="">
      <xdr:nvSpPr>
        <xdr:cNvPr id="858" name="Line 1183">
          <a:extLst>
            <a:ext uri="{FF2B5EF4-FFF2-40B4-BE49-F238E27FC236}">
              <a16:creationId xmlns:a16="http://schemas.microsoft.com/office/drawing/2014/main" id="{3A88C833-1DBE-4E59-9CB8-236353928EC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144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104</xdr:row>
      <xdr:rowOff>0</xdr:rowOff>
    </xdr:from>
    <xdr:to>
      <xdr:col>3</xdr:col>
      <xdr:colOff>28575</xdr:colOff>
      <xdr:row>104</xdr:row>
      <xdr:rowOff>38100</xdr:rowOff>
    </xdr:to>
    <xdr:sp macro="" textlink="">
      <xdr:nvSpPr>
        <xdr:cNvPr id="867" name="Line 1194">
          <a:extLst>
            <a:ext uri="{FF2B5EF4-FFF2-40B4-BE49-F238E27FC236}">
              <a16:creationId xmlns:a16="http://schemas.microsoft.com/office/drawing/2014/main" id="{45BCF949-303D-4365-9DC1-B043B4428D8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172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104</xdr:row>
      <xdr:rowOff>0</xdr:rowOff>
    </xdr:from>
    <xdr:to>
      <xdr:col>5</xdr:col>
      <xdr:colOff>342900</xdr:colOff>
      <xdr:row>104</xdr:row>
      <xdr:rowOff>38100</xdr:rowOff>
    </xdr:to>
    <xdr:sp macro="" textlink="">
      <xdr:nvSpPr>
        <xdr:cNvPr id="868" name="Line 1196">
          <a:extLst>
            <a:ext uri="{FF2B5EF4-FFF2-40B4-BE49-F238E27FC236}">
              <a16:creationId xmlns:a16="http://schemas.microsoft.com/office/drawing/2014/main" id="{AD514C20-453D-4A43-9ADD-8494C1AE926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17265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104</xdr:row>
      <xdr:rowOff>0</xdr:rowOff>
    </xdr:from>
    <xdr:to>
      <xdr:col>4</xdr:col>
      <xdr:colOff>38100</xdr:colOff>
      <xdr:row>104</xdr:row>
      <xdr:rowOff>38100</xdr:rowOff>
    </xdr:to>
    <xdr:sp macro="" textlink="">
      <xdr:nvSpPr>
        <xdr:cNvPr id="869" name="Line 1197">
          <a:extLst>
            <a:ext uri="{FF2B5EF4-FFF2-40B4-BE49-F238E27FC236}">
              <a16:creationId xmlns:a16="http://schemas.microsoft.com/office/drawing/2014/main" id="{9E1230C0-EE49-4F45-84F3-2E004BB3015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172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104</xdr:row>
      <xdr:rowOff>0</xdr:rowOff>
    </xdr:from>
    <xdr:to>
      <xdr:col>2</xdr:col>
      <xdr:colOff>0</xdr:colOff>
      <xdr:row>104</xdr:row>
      <xdr:rowOff>38100</xdr:rowOff>
    </xdr:to>
    <xdr:sp macro="" textlink="">
      <xdr:nvSpPr>
        <xdr:cNvPr id="870" name="Line 1199">
          <a:extLst>
            <a:ext uri="{FF2B5EF4-FFF2-40B4-BE49-F238E27FC236}">
              <a16:creationId xmlns:a16="http://schemas.microsoft.com/office/drawing/2014/main" id="{787086AB-EF56-4781-97F1-AD94285AA00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172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104</xdr:row>
      <xdr:rowOff>0</xdr:rowOff>
    </xdr:from>
    <xdr:to>
      <xdr:col>3</xdr:col>
      <xdr:colOff>28575</xdr:colOff>
      <xdr:row>105</xdr:row>
      <xdr:rowOff>0</xdr:rowOff>
    </xdr:to>
    <xdr:sp macro="" textlink="">
      <xdr:nvSpPr>
        <xdr:cNvPr id="873" name="Line 1202">
          <a:extLst>
            <a:ext uri="{FF2B5EF4-FFF2-40B4-BE49-F238E27FC236}">
              <a16:creationId xmlns:a16="http://schemas.microsoft.com/office/drawing/2014/main" id="{5F2DD6B2-1371-4A92-9DA7-B60785F2249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186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104</xdr:row>
      <xdr:rowOff>0</xdr:rowOff>
    </xdr:from>
    <xdr:to>
      <xdr:col>5</xdr:col>
      <xdr:colOff>342900</xdr:colOff>
      <xdr:row>105</xdr:row>
      <xdr:rowOff>0</xdr:rowOff>
    </xdr:to>
    <xdr:sp macro="" textlink="">
      <xdr:nvSpPr>
        <xdr:cNvPr id="874" name="Line 1204">
          <a:extLst>
            <a:ext uri="{FF2B5EF4-FFF2-40B4-BE49-F238E27FC236}">
              <a16:creationId xmlns:a16="http://schemas.microsoft.com/office/drawing/2014/main" id="{6762DFBE-D0A2-4A8E-8AAB-1AA1978A9A7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186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104</xdr:row>
      <xdr:rowOff>0</xdr:rowOff>
    </xdr:from>
    <xdr:to>
      <xdr:col>4</xdr:col>
      <xdr:colOff>38100</xdr:colOff>
      <xdr:row>105</xdr:row>
      <xdr:rowOff>0</xdr:rowOff>
    </xdr:to>
    <xdr:sp macro="" textlink="">
      <xdr:nvSpPr>
        <xdr:cNvPr id="875" name="Line 1205">
          <a:extLst>
            <a:ext uri="{FF2B5EF4-FFF2-40B4-BE49-F238E27FC236}">
              <a16:creationId xmlns:a16="http://schemas.microsoft.com/office/drawing/2014/main" id="{BCBBD856-D40B-4D23-A814-20D2941BBE9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186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104</xdr:row>
      <xdr:rowOff>0</xdr:rowOff>
    </xdr:from>
    <xdr:to>
      <xdr:col>2</xdr:col>
      <xdr:colOff>0</xdr:colOff>
      <xdr:row>105</xdr:row>
      <xdr:rowOff>0</xdr:rowOff>
    </xdr:to>
    <xdr:sp macro="" textlink="">
      <xdr:nvSpPr>
        <xdr:cNvPr id="876" name="Line 1207">
          <a:extLst>
            <a:ext uri="{FF2B5EF4-FFF2-40B4-BE49-F238E27FC236}">
              <a16:creationId xmlns:a16="http://schemas.microsoft.com/office/drawing/2014/main" id="{FC3D7B41-1BE4-4AD6-921B-F498CA01815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186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105</xdr:row>
      <xdr:rowOff>0</xdr:rowOff>
    </xdr:from>
    <xdr:to>
      <xdr:col>3</xdr:col>
      <xdr:colOff>28575</xdr:colOff>
      <xdr:row>105</xdr:row>
      <xdr:rowOff>38100</xdr:rowOff>
    </xdr:to>
    <xdr:sp macro="" textlink="">
      <xdr:nvSpPr>
        <xdr:cNvPr id="885" name="Line 1218">
          <a:extLst>
            <a:ext uri="{FF2B5EF4-FFF2-40B4-BE49-F238E27FC236}">
              <a16:creationId xmlns:a16="http://schemas.microsoft.com/office/drawing/2014/main" id="{F0D788FB-4829-48E6-BEF3-80EB9A435E1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215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105</xdr:row>
      <xdr:rowOff>0</xdr:rowOff>
    </xdr:from>
    <xdr:to>
      <xdr:col>5</xdr:col>
      <xdr:colOff>342900</xdr:colOff>
      <xdr:row>105</xdr:row>
      <xdr:rowOff>38100</xdr:rowOff>
    </xdr:to>
    <xdr:sp macro="" textlink="">
      <xdr:nvSpPr>
        <xdr:cNvPr id="886" name="Line 1220">
          <a:extLst>
            <a:ext uri="{FF2B5EF4-FFF2-40B4-BE49-F238E27FC236}">
              <a16:creationId xmlns:a16="http://schemas.microsoft.com/office/drawing/2014/main" id="{B85CCD67-98E6-40A4-9389-FB2C8B73785C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21551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105</xdr:row>
      <xdr:rowOff>0</xdr:rowOff>
    </xdr:from>
    <xdr:to>
      <xdr:col>4</xdr:col>
      <xdr:colOff>38100</xdr:colOff>
      <xdr:row>105</xdr:row>
      <xdr:rowOff>38100</xdr:rowOff>
    </xdr:to>
    <xdr:sp macro="" textlink="">
      <xdr:nvSpPr>
        <xdr:cNvPr id="887" name="Line 1221">
          <a:extLst>
            <a:ext uri="{FF2B5EF4-FFF2-40B4-BE49-F238E27FC236}">
              <a16:creationId xmlns:a16="http://schemas.microsoft.com/office/drawing/2014/main" id="{93A9F0CB-69BD-4CF5-9F6E-2F530A00827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215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105</xdr:row>
      <xdr:rowOff>0</xdr:rowOff>
    </xdr:from>
    <xdr:to>
      <xdr:col>2</xdr:col>
      <xdr:colOff>0</xdr:colOff>
      <xdr:row>105</xdr:row>
      <xdr:rowOff>38100</xdr:rowOff>
    </xdr:to>
    <xdr:sp macro="" textlink="">
      <xdr:nvSpPr>
        <xdr:cNvPr id="888" name="Line 1223">
          <a:extLst>
            <a:ext uri="{FF2B5EF4-FFF2-40B4-BE49-F238E27FC236}">
              <a16:creationId xmlns:a16="http://schemas.microsoft.com/office/drawing/2014/main" id="{10C168D1-A5E4-41A5-9794-6212F95972E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215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105</xdr:row>
      <xdr:rowOff>0</xdr:rowOff>
    </xdr:from>
    <xdr:to>
      <xdr:col>3</xdr:col>
      <xdr:colOff>28575</xdr:colOff>
      <xdr:row>106</xdr:row>
      <xdr:rowOff>0</xdr:rowOff>
    </xdr:to>
    <xdr:sp macro="" textlink="">
      <xdr:nvSpPr>
        <xdr:cNvPr id="891" name="Line 1226">
          <a:extLst>
            <a:ext uri="{FF2B5EF4-FFF2-40B4-BE49-F238E27FC236}">
              <a16:creationId xmlns:a16="http://schemas.microsoft.com/office/drawing/2014/main" id="{B32D7D48-D52B-4964-92F4-077420882F5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229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105</xdr:row>
      <xdr:rowOff>0</xdr:rowOff>
    </xdr:from>
    <xdr:to>
      <xdr:col>5</xdr:col>
      <xdr:colOff>342900</xdr:colOff>
      <xdr:row>106</xdr:row>
      <xdr:rowOff>0</xdr:rowOff>
    </xdr:to>
    <xdr:sp macro="" textlink="">
      <xdr:nvSpPr>
        <xdr:cNvPr id="892" name="Line 1228">
          <a:extLst>
            <a:ext uri="{FF2B5EF4-FFF2-40B4-BE49-F238E27FC236}">
              <a16:creationId xmlns:a16="http://schemas.microsoft.com/office/drawing/2014/main" id="{8172FF99-7338-4DBF-AE26-85E5AE7E3FB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229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105</xdr:row>
      <xdr:rowOff>0</xdr:rowOff>
    </xdr:from>
    <xdr:to>
      <xdr:col>4</xdr:col>
      <xdr:colOff>38100</xdr:colOff>
      <xdr:row>106</xdr:row>
      <xdr:rowOff>0</xdr:rowOff>
    </xdr:to>
    <xdr:sp macro="" textlink="">
      <xdr:nvSpPr>
        <xdr:cNvPr id="893" name="Line 1229">
          <a:extLst>
            <a:ext uri="{FF2B5EF4-FFF2-40B4-BE49-F238E27FC236}">
              <a16:creationId xmlns:a16="http://schemas.microsoft.com/office/drawing/2014/main" id="{DDA215BA-C483-4393-8DCA-9A4AF4A6102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229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105</xdr:row>
      <xdr:rowOff>0</xdr:rowOff>
    </xdr:from>
    <xdr:to>
      <xdr:col>2</xdr:col>
      <xdr:colOff>0</xdr:colOff>
      <xdr:row>106</xdr:row>
      <xdr:rowOff>0</xdr:rowOff>
    </xdr:to>
    <xdr:sp macro="" textlink="">
      <xdr:nvSpPr>
        <xdr:cNvPr id="894" name="Line 1231">
          <a:extLst>
            <a:ext uri="{FF2B5EF4-FFF2-40B4-BE49-F238E27FC236}">
              <a16:creationId xmlns:a16="http://schemas.microsoft.com/office/drawing/2014/main" id="{CD48925B-5ADD-482A-A3D3-FC6C2415C2F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229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107</xdr:row>
      <xdr:rowOff>0</xdr:rowOff>
    </xdr:from>
    <xdr:to>
      <xdr:col>3</xdr:col>
      <xdr:colOff>28575</xdr:colOff>
      <xdr:row>107</xdr:row>
      <xdr:rowOff>38100</xdr:rowOff>
    </xdr:to>
    <xdr:sp macro="" textlink="">
      <xdr:nvSpPr>
        <xdr:cNvPr id="903" name="Line 1242">
          <a:extLst>
            <a:ext uri="{FF2B5EF4-FFF2-40B4-BE49-F238E27FC236}">
              <a16:creationId xmlns:a16="http://schemas.microsoft.com/office/drawing/2014/main" id="{AFE1719F-6CFE-4E23-B2EA-A6FEDC37656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258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107</xdr:row>
      <xdr:rowOff>0</xdr:rowOff>
    </xdr:from>
    <xdr:to>
      <xdr:col>5</xdr:col>
      <xdr:colOff>342900</xdr:colOff>
      <xdr:row>107</xdr:row>
      <xdr:rowOff>38100</xdr:rowOff>
    </xdr:to>
    <xdr:sp macro="" textlink="">
      <xdr:nvSpPr>
        <xdr:cNvPr id="904" name="Line 1244">
          <a:extLst>
            <a:ext uri="{FF2B5EF4-FFF2-40B4-BE49-F238E27FC236}">
              <a16:creationId xmlns:a16="http://schemas.microsoft.com/office/drawing/2014/main" id="{A35046AD-45BC-46E8-97A6-A00E767538D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25837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107</xdr:row>
      <xdr:rowOff>0</xdr:rowOff>
    </xdr:from>
    <xdr:to>
      <xdr:col>4</xdr:col>
      <xdr:colOff>38100</xdr:colOff>
      <xdr:row>107</xdr:row>
      <xdr:rowOff>38100</xdr:rowOff>
    </xdr:to>
    <xdr:sp macro="" textlink="">
      <xdr:nvSpPr>
        <xdr:cNvPr id="905" name="Line 1245">
          <a:extLst>
            <a:ext uri="{FF2B5EF4-FFF2-40B4-BE49-F238E27FC236}">
              <a16:creationId xmlns:a16="http://schemas.microsoft.com/office/drawing/2014/main" id="{64A861D7-3601-46BB-BA7D-C1450B1C63A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258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107</xdr:row>
      <xdr:rowOff>0</xdr:rowOff>
    </xdr:from>
    <xdr:to>
      <xdr:col>2</xdr:col>
      <xdr:colOff>0</xdr:colOff>
      <xdr:row>107</xdr:row>
      <xdr:rowOff>38100</xdr:rowOff>
    </xdr:to>
    <xdr:sp macro="" textlink="">
      <xdr:nvSpPr>
        <xdr:cNvPr id="906" name="Line 1247">
          <a:extLst>
            <a:ext uri="{FF2B5EF4-FFF2-40B4-BE49-F238E27FC236}">
              <a16:creationId xmlns:a16="http://schemas.microsoft.com/office/drawing/2014/main" id="{B547FC11-DB63-4A49-B9AA-24C342ED52A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258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107</xdr:row>
      <xdr:rowOff>0</xdr:rowOff>
    </xdr:from>
    <xdr:to>
      <xdr:col>3</xdr:col>
      <xdr:colOff>28575</xdr:colOff>
      <xdr:row>108</xdr:row>
      <xdr:rowOff>0</xdr:rowOff>
    </xdr:to>
    <xdr:sp macro="" textlink="">
      <xdr:nvSpPr>
        <xdr:cNvPr id="909" name="Line 1250">
          <a:extLst>
            <a:ext uri="{FF2B5EF4-FFF2-40B4-BE49-F238E27FC236}">
              <a16:creationId xmlns:a16="http://schemas.microsoft.com/office/drawing/2014/main" id="{A0644317-573A-4114-8018-FACA55F3A43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272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107</xdr:row>
      <xdr:rowOff>0</xdr:rowOff>
    </xdr:from>
    <xdr:to>
      <xdr:col>5</xdr:col>
      <xdr:colOff>342900</xdr:colOff>
      <xdr:row>108</xdr:row>
      <xdr:rowOff>0</xdr:rowOff>
    </xdr:to>
    <xdr:sp macro="" textlink="">
      <xdr:nvSpPr>
        <xdr:cNvPr id="910" name="Line 1252">
          <a:extLst>
            <a:ext uri="{FF2B5EF4-FFF2-40B4-BE49-F238E27FC236}">
              <a16:creationId xmlns:a16="http://schemas.microsoft.com/office/drawing/2014/main" id="{5D4299D0-9C25-4715-9D4B-A368CA77C94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272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107</xdr:row>
      <xdr:rowOff>0</xdr:rowOff>
    </xdr:from>
    <xdr:to>
      <xdr:col>4</xdr:col>
      <xdr:colOff>38100</xdr:colOff>
      <xdr:row>108</xdr:row>
      <xdr:rowOff>0</xdr:rowOff>
    </xdr:to>
    <xdr:sp macro="" textlink="">
      <xdr:nvSpPr>
        <xdr:cNvPr id="911" name="Line 1253">
          <a:extLst>
            <a:ext uri="{FF2B5EF4-FFF2-40B4-BE49-F238E27FC236}">
              <a16:creationId xmlns:a16="http://schemas.microsoft.com/office/drawing/2014/main" id="{558D50C7-7E02-4C4C-AAC0-B48CF87B9AA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272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107</xdr:row>
      <xdr:rowOff>0</xdr:rowOff>
    </xdr:from>
    <xdr:to>
      <xdr:col>2</xdr:col>
      <xdr:colOff>0</xdr:colOff>
      <xdr:row>108</xdr:row>
      <xdr:rowOff>0</xdr:rowOff>
    </xdr:to>
    <xdr:sp macro="" textlink="">
      <xdr:nvSpPr>
        <xdr:cNvPr id="912" name="Line 1255">
          <a:extLst>
            <a:ext uri="{FF2B5EF4-FFF2-40B4-BE49-F238E27FC236}">
              <a16:creationId xmlns:a16="http://schemas.microsoft.com/office/drawing/2014/main" id="{7C68E5D5-588C-4DAF-B5FF-EE5359D831C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272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75</xdr:row>
      <xdr:rowOff>0</xdr:rowOff>
    </xdr:from>
    <xdr:to>
      <xdr:col>3</xdr:col>
      <xdr:colOff>28575</xdr:colOff>
      <xdr:row>75</xdr:row>
      <xdr:rowOff>38100</xdr:rowOff>
    </xdr:to>
    <xdr:sp macro="" textlink="">
      <xdr:nvSpPr>
        <xdr:cNvPr id="921" name="Line 1266">
          <a:extLst>
            <a:ext uri="{FF2B5EF4-FFF2-40B4-BE49-F238E27FC236}">
              <a16:creationId xmlns:a16="http://schemas.microsoft.com/office/drawing/2014/main" id="{07A37250-C4BA-481A-AF35-D6B747830476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301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75</xdr:row>
      <xdr:rowOff>0</xdr:rowOff>
    </xdr:from>
    <xdr:to>
      <xdr:col>5</xdr:col>
      <xdr:colOff>342900</xdr:colOff>
      <xdr:row>75</xdr:row>
      <xdr:rowOff>38100</xdr:rowOff>
    </xdr:to>
    <xdr:sp macro="" textlink="">
      <xdr:nvSpPr>
        <xdr:cNvPr id="922" name="Line 1268">
          <a:extLst>
            <a:ext uri="{FF2B5EF4-FFF2-40B4-BE49-F238E27FC236}">
              <a16:creationId xmlns:a16="http://schemas.microsoft.com/office/drawing/2014/main" id="{A5963F4D-5178-4512-9F2B-0D176E69609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30124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75</xdr:row>
      <xdr:rowOff>0</xdr:rowOff>
    </xdr:from>
    <xdr:to>
      <xdr:col>4</xdr:col>
      <xdr:colOff>38100</xdr:colOff>
      <xdr:row>75</xdr:row>
      <xdr:rowOff>38100</xdr:rowOff>
    </xdr:to>
    <xdr:sp macro="" textlink="">
      <xdr:nvSpPr>
        <xdr:cNvPr id="923" name="Line 1269">
          <a:extLst>
            <a:ext uri="{FF2B5EF4-FFF2-40B4-BE49-F238E27FC236}">
              <a16:creationId xmlns:a16="http://schemas.microsoft.com/office/drawing/2014/main" id="{BF42ACE5-DD09-4F1D-8B43-461D8D77C8F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301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0</xdr:colOff>
      <xdr:row>75</xdr:row>
      <xdr:rowOff>38100</xdr:rowOff>
    </xdr:to>
    <xdr:sp macro="" textlink="">
      <xdr:nvSpPr>
        <xdr:cNvPr id="924" name="Line 1271">
          <a:extLst>
            <a:ext uri="{FF2B5EF4-FFF2-40B4-BE49-F238E27FC236}">
              <a16:creationId xmlns:a16="http://schemas.microsoft.com/office/drawing/2014/main" id="{0317EB8E-0FA7-4EB5-9539-6789F4DBCFA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301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108</xdr:row>
      <xdr:rowOff>0</xdr:rowOff>
    </xdr:from>
    <xdr:to>
      <xdr:col>3</xdr:col>
      <xdr:colOff>28575</xdr:colOff>
      <xdr:row>111</xdr:row>
      <xdr:rowOff>38100</xdr:rowOff>
    </xdr:to>
    <xdr:sp macro="" textlink="">
      <xdr:nvSpPr>
        <xdr:cNvPr id="927" name="Line 1274">
          <a:extLst>
            <a:ext uri="{FF2B5EF4-FFF2-40B4-BE49-F238E27FC236}">
              <a16:creationId xmlns:a16="http://schemas.microsoft.com/office/drawing/2014/main" id="{EC24DB86-B952-4FA6-8772-DD3BEAA0AF3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315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108</xdr:row>
      <xdr:rowOff>0</xdr:rowOff>
    </xdr:from>
    <xdr:to>
      <xdr:col>5</xdr:col>
      <xdr:colOff>342900</xdr:colOff>
      <xdr:row>111</xdr:row>
      <xdr:rowOff>38100</xdr:rowOff>
    </xdr:to>
    <xdr:sp macro="" textlink="">
      <xdr:nvSpPr>
        <xdr:cNvPr id="928" name="Line 1276">
          <a:extLst>
            <a:ext uri="{FF2B5EF4-FFF2-40B4-BE49-F238E27FC236}">
              <a16:creationId xmlns:a16="http://schemas.microsoft.com/office/drawing/2014/main" id="{D65400A8-091D-400D-BA54-23B634F88F2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315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108</xdr:row>
      <xdr:rowOff>0</xdr:rowOff>
    </xdr:from>
    <xdr:to>
      <xdr:col>4</xdr:col>
      <xdr:colOff>38100</xdr:colOff>
      <xdr:row>111</xdr:row>
      <xdr:rowOff>38100</xdr:rowOff>
    </xdr:to>
    <xdr:sp macro="" textlink="">
      <xdr:nvSpPr>
        <xdr:cNvPr id="929" name="Line 1277">
          <a:extLst>
            <a:ext uri="{FF2B5EF4-FFF2-40B4-BE49-F238E27FC236}">
              <a16:creationId xmlns:a16="http://schemas.microsoft.com/office/drawing/2014/main" id="{0727A220-1486-43C5-83E2-EA4689D7341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315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108</xdr:row>
      <xdr:rowOff>0</xdr:rowOff>
    </xdr:from>
    <xdr:to>
      <xdr:col>2</xdr:col>
      <xdr:colOff>0</xdr:colOff>
      <xdr:row>111</xdr:row>
      <xdr:rowOff>38100</xdr:rowOff>
    </xdr:to>
    <xdr:sp macro="" textlink="">
      <xdr:nvSpPr>
        <xdr:cNvPr id="930" name="Line 1279">
          <a:extLst>
            <a:ext uri="{FF2B5EF4-FFF2-40B4-BE49-F238E27FC236}">
              <a16:creationId xmlns:a16="http://schemas.microsoft.com/office/drawing/2014/main" id="{FDE20C7C-ECA2-4885-A321-E8AD56077C0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315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111</xdr:row>
      <xdr:rowOff>0</xdr:rowOff>
    </xdr:from>
    <xdr:to>
      <xdr:col>3</xdr:col>
      <xdr:colOff>28575</xdr:colOff>
      <xdr:row>112</xdr:row>
      <xdr:rowOff>0</xdr:rowOff>
    </xdr:to>
    <xdr:sp macro="" textlink="">
      <xdr:nvSpPr>
        <xdr:cNvPr id="933" name="Line 1282">
          <a:extLst>
            <a:ext uri="{FF2B5EF4-FFF2-40B4-BE49-F238E27FC236}">
              <a16:creationId xmlns:a16="http://schemas.microsoft.com/office/drawing/2014/main" id="{67474AA6-ED8D-4A21-9171-8A88BB3B0FE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329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111</xdr:row>
      <xdr:rowOff>0</xdr:rowOff>
    </xdr:from>
    <xdr:to>
      <xdr:col>5</xdr:col>
      <xdr:colOff>342900</xdr:colOff>
      <xdr:row>112</xdr:row>
      <xdr:rowOff>0</xdr:rowOff>
    </xdr:to>
    <xdr:sp macro="" textlink="">
      <xdr:nvSpPr>
        <xdr:cNvPr id="934" name="Line 1284">
          <a:extLst>
            <a:ext uri="{FF2B5EF4-FFF2-40B4-BE49-F238E27FC236}">
              <a16:creationId xmlns:a16="http://schemas.microsoft.com/office/drawing/2014/main" id="{D69F59F8-96E2-41B2-9A34-2660E91ADA3C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329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111</xdr:row>
      <xdr:rowOff>0</xdr:rowOff>
    </xdr:from>
    <xdr:to>
      <xdr:col>4</xdr:col>
      <xdr:colOff>38100</xdr:colOff>
      <xdr:row>112</xdr:row>
      <xdr:rowOff>0</xdr:rowOff>
    </xdr:to>
    <xdr:sp macro="" textlink="">
      <xdr:nvSpPr>
        <xdr:cNvPr id="935" name="Line 1285">
          <a:extLst>
            <a:ext uri="{FF2B5EF4-FFF2-40B4-BE49-F238E27FC236}">
              <a16:creationId xmlns:a16="http://schemas.microsoft.com/office/drawing/2014/main" id="{CF1A9747-010A-4A1E-AB35-102EC8F05495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329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111</xdr:row>
      <xdr:rowOff>0</xdr:rowOff>
    </xdr:from>
    <xdr:to>
      <xdr:col>2</xdr:col>
      <xdr:colOff>0</xdr:colOff>
      <xdr:row>112</xdr:row>
      <xdr:rowOff>0</xdr:rowOff>
    </xdr:to>
    <xdr:sp macro="" textlink="">
      <xdr:nvSpPr>
        <xdr:cNvPr id="936" name="Line 1287">
          <a:extLst>
            <a:ext uri="{FF2B5EF4-FFF2-40B4-BE49-F238E27FC236}">
              <a16:creationId xmlns:a16="http://schemas.microsoft.com/office/drawing/2014/main" id="{76D18710-BA06-466F-A84B-25BB7A1F2D0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329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112</xdr:row>
      <xdr:rowOff>0</xdr:rowOff>
    </xdr:from>
    <xdr:to>
      <xdr:col>3</xdr:col>
      <xdr:colOff>28575</xdr:colOff>
      <xdr:row>112</xdr:row>
      <xdr:rowOff>38100</xdr:rowOff>
    </xdr:to>
    <xdr:sp macro="" textlink="">
      <xdr:nvSpPr>
        <xdr:cNvPr id="945" name="Line 1298">
          <a:extLst>
            <a:ext uri="{FF2B5EF4-FFF2-40B4-BE49-F238E27FC236}">
              <a16:creationId xmlns:a16="http://schemas.microsoft.com/office/drawing/2014/main" id="{DF04466B-8F3A-4A5A-AC99-27C9BB4D6E7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358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112</xdr:row>
      <xdr:rowOff>0</xdr:rowOff>
    </xdr:from>
    <xdr:to>
      <xdr:col>5</xdr:col>
      <xdr:colOff>342900</xdr:colOff>
      <xdr:row>112</xdr:row>
      <xdr:rowOff>38100</xdr:rowOff>
    </xdr:to>
    <xdr:sp macro="" textlink="">
      <xdr:nvSpPr>
        <xdr:cNvPr id="946" name="Line 1300">
          <a:extLst>
            <a:ext uri="{FF2B5EF4-FFF2-40B4-BE49-F238E27FC236}">
              <a16:creationId xmlns:a16="http://schemas.microsoft.com/office/drawing/2014/main" id="{163EDD7B-EE1A-4D9F-AAA7-160FB258A81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35839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112</xdr:row>
      <xdr:rowOff>0</xdr:rowOff>
    </xdr:from>
    <xdr:to>
      <xdr:col>4</xdr:col>
      <xdr:colOff>38100</xdr:colOff>
      <xdr:row>112</xdr:row>
      <xdr:rowOff>38100</xdr:rowOff>
    </xdr:to>
    <xdr:sp macro="" textlink="">
      <xdr:nvSpPr>
        <xdr:cNvPr id="947" name="Line 1301">
          <a:extLst>
            <a:ext uri="{FF2B5EF4-FFF2-40B4-BE49-F238E27FC236}">
              <a16:creationId xmlns:a16="http://schemas.microsoft.com/office/drawing/2014/main" id="{B0A10FDA-878C-45AF-A74C-A1F73CF81F3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358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112</xdr:row>
      <xdr:rowOff>0</xdr:rowOff>
    </xdr:from>
    <xdr:to>
      <xdr:col>2</xdr:col>
      <xdr:colOff>0</xdr:colOff>
      <xdr:row>112</xdr:row>
      <xdr:rowOff>38100</xdr:rowOff>
    </xdr:to>
    <xdr:sp macro="" textlink="">
      <xdr:nvSpPr>
        <xdr:cNvPr id="948" name="Line 1303">
          <a:extLst>
            <a:ext uri="{FF2B5EF4-FFF2-40B4-BE49-F238E27FC236}">
              <a16:creationId xmlns:a16="http://schemas.microsoft.com/office/drawing/2014/main" id="{70AA6B90-BC29-4B08-B777-DCF0F260AF2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358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112</xdr:row>
      <xdr:rowOff>0</xdr:rowOff>
    </xdr:from>
    <xdr:to>
      <xdr:col>3</xdr:col>
      <xdr:colOff>28575</xdr:colOff>
      <xdr:row>113</xdr:row>
      <xdr:rowOff>0</xdr:rowOff>
    </xdr:to>
    <xdr:sp macro="" textlink="">
      <xdr:nvSpPr>
        <xdr:cNvPr id="951" name="Line 1306">
          <a:extLst>
            <a:ext uri="{FF2B5EF4-FFF2-40B4-BE49-F238E27FC236}">
              <a16:creationId xmlns:a16="http://schemas.microsoft.com/office/drawing/2014/main" id="{ECDFFCE6-702A-421A-954D-2B4D2973FDE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372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112</xdr:row>
      <xdr:rowOff>0</xdr:rowOff>
    </xdr:from>
    <xdr:to>
      <xdr:col>5</xdr:col>
      <xdr:colOff>342900</xdr:colOff>
      <xdr:row>113</xdr:row>
      <xdr:rowOff>0</xdr:rowOff>
    </xdr:to>
    <xdr:sp macro="" textlink="">
      <xdr:nvSpPr>
        <xdr:cNvPr id="952" name="Line 1308">
          <a:extLst>
            <a:ext uri="{FF2B5EF4-FFF2-40B4-BE49-F238E27FC236}">
              <a16:creationId xmlns:a16="http://schemas.microsoft.com/office/drawing/2014/main" id="{5BDA8BD5-BE34-47AB-BC9C-D8CC0A5D2C2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372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112</xdr:row>
      <xdr:rowOff>0</xdr:rowOff>
    </xdr:from>
    <xdr:to>
      <xdr:col>4</xdr:col>
      <xdr:colOff>38100</xdr:colOff>
      <xdr:row>113</xdr:row>
      <xdr:rowOff>0</xdr:rowOff>
    </xdr:to>
    <xdr:sp macro="" textlink="">
      <xdr:nvSpPr>
        <xdr:cNvPr id="953" name="Line 1309">
          <a:extLst>
            <a:ext uri="{FF2B5EF4-FFF2-40B4-BE49-F238E27FC236}">
              <a16:creationId xmlns:a16="http://schemas.microsoft.com/office/drawing/2014/main" id="{1DF1B1C9-DAD7-4064-8201-6C6DFEAA17F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372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112</xdr:row>
      <xdr:rowOff>0</xdr:rowOff>
    </xdr:from>
    <xdr:to>
      <xdr:col>2</xdr:col>
      <xdr:colOff>0</xdr:colOff>
      <xdr:row>113</xdr:row>
      <xdr:rowOff>0</xdr:rowOff>
    </xdr:to>
    <xdr:sp macro="" textlink="">
      <xdr:nvSpPr>
        <xdr:cNvPr id="954" name="Line 1311">
          <a:extLst>
            <a:ext uri="{FF2B5EF4-FFF2-40B4-BE49-F238E27FC236}">
              <a16:creationId xmlns:a16="http://schemas.microsoft.com/office/drawing/2014/main" id="{1FA16001-3943-4307-A061-386429EEFBA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372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113</xdr:row>
      <xdr:rowOff>0</xdr:rowOff>
    </xdr:from>
    <xdr:to>
      <xdr:col>3</xdr:col>
      <xdr:colOff>28575</xdr:colOff>
      <xdr:row>113</xdr:row>
      <xdr:rowOff>38100</xdr:rowOff>
    </xdr:to>
    <xdr:sp macro="" textlink="">
      <xdr:nvSpPr>
        <xdr:cNvPr id="963" name="Line 1322">
          <a:extLst>
            <a:ext uri="{FF2B5EF4-FFF2-40B4-BE49-F238E27FC236}">
              <a16:creationId xmlns:a16="http://schemas.microsoft.com/office/drawing/2014/main" id="{1DF492FD-A8FD-4DDD-81DD-DD53241486C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401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113</xdr:row>
      <xdr:rowOff>0</xdr:rowOff>
    </xdr:from>
    <xdr:to>
      <xdr:col>5</xdr:col>
      <xdr:colOff>342900</xdr:colOff>
      <xdr:row>113</xdr:row>
      <xdr:rowOff>38100</xdr:rowOff>
    </xdr:to>
    <xdr:sp macro="" textlink="">
      <xdr:nvSpPr>
        <xdr:cNvPr id="964" name="Line 1324">
          <a:extLst>
            <a:ext uri="{FF2B5EF4-FFF2-40B4-BE49-F238E27FC236}">
              <a16:creationId xmlns:a16="http://schemas.microsoft.com/office/drawing/2014/main" id="{74507308-40AE-4342-964F-78F86644E6B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40125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113</xdr:row>
      <xdr:rowOff>0</xdr:rowOff>
    </xdr:from>
    <xdr:to>
      <xdr:col>4</xdr:col>
      <xdr:colOff>38100</xdr:colOff>
      <xdr:row>113</xdr:row>
      <xdr:rowOff>38100</xdr:rowOff>
    </xdr:to>
    <xdr:sp macro="" textlink="">
      <xdr:nvSpPr>
        <xdr:cNvPr id="965" name="Line 1325">
          <a:extLst>
            <a:ext uri="{FF2B5EF4-FFF2-40B4-BE49-F238E27FC236}">
              <a16:creationId xmlns:a16="http://schemas.microsoft.com/office/drawing/2014/main" id="{59C0C699-E326-466F-8891-5607B4A15F8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401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113</xdr:row>
      <xdr:rowOff>0</xdr:rowOff>
    </xdr:from>
    <xdr:to>
      <xdr:col>2</xdr:col>
      <xdr:colOff>0</xdr:colOff>
      <xdr:row>113</xdr:row>
      <xdr:rowOff>38100</xdr:rowOff>
    </xdr:to>
    <xdr:sp macro="" textlink="">
      <xdr:nvSpPr>
        <xdr:cNvPr id="966" name="Line 1327">
          <a:extLst>
            <a:ext uri="{FF2B5EF4-FFF2-40B4-BE49-F238E27FC236}">
              <a16:creationId xmlns:a16="http://schemas.microsoft.com/office/drawing/2014/main" id="{A68B1DF5-7DA1-486D-A24D-099CB86D714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401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113</xdr:row>
      <xdr:rowOff>0</xdr:rowOff>
    </xdr:from>
    <xdr:to>
      <xdr:col>3</xdr:col>
      <xdr:colOff>28575</xdr:colOff>
      <xdr:row>114</xdr:row>
      <xdr:rowOff>0</xdr:rowOff>
    </xdr:to>
    <xdr:sp macro="" textlink="">
      <xdr:nvSpPr>
        <xdr:cNvPr id="969" name="Line 1330">
          <a:extLst>
            <a:ext uri="{FF2B5EF4-FFF2-40B4-BE49-F238E27FC236}">
              <a16:creationId xmlns:a16="http://schemas.microsoft.com/office/drawing/2014/main" id="{2FE31D94-C229-4CE1-8933-7A06B31314C6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415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113</xdr:row>
      <xdr:rowOff>0</xdr:rowOff>
    </xdr:from>
    <xdr:to>
      <xdr:col>5</xdr:col>
      <xdr:colOff>342900</xdr:colOff>
      <xdr:row>114</xdr:row>
      <xdr:rowOff>0</xdr:rowOff>
    </xdr:to>
    <xdr:sp macro="" textlink="">
      <xdr:nvSpPr>
        <xdr:cNvPr id="970" name="Line 1332">
          <a:extLst>
            <a:ext uri="{FF2B5EF4-FFF2-40B4-BE49-F238E27FC236}">
              <a16:creationId xmlns:a16="http://schemas.microsoft.com/office/drawing/2014/main" id="{17BCFC45-CF64-4146-AC5E-1B8CC2B82E7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415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113</xdr:row>
      <xdr:rowOff>0</xdr:rowOff>
    </xdr:from>
    <xdr:to>
      <xdr:col>4</xdr:col>
      <xdr:colOff>38100</xdr:colOff>
      <xdr:row>114</xdr:row>
      <xdr:rowOff>0</xdr:rowOff>
    </xdr:to>
    <xdr:sp macro="" textlink="">
      <xdr:nvSpPr>
        <xdr:cNvPr id="971" name="Line 1333">
          <a:extLst>
            <a:ext uri="{FF2B5EF4-FFF2-40B4-BE49-F238E27FC236}">
              <a16:creationId xmlns:a16="http://schemas.microsoft.com/office/drawing/2014/main" id="{CB71CEC0-814C-4778-BE36-0597B3581AD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415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113</xdr:row>
      <xdr:rowOff>0</xdr:rowOff>
    </xdr:from>
    <xdr:to>
      <xdr:col>2</xdr:col>
      <xdr:colOff>0</xdr:colOff>
      <xdr:row>114</xdr:row>
      <xdr:rowOff>0</xdr:rowOff>
    </xdr:to>
    <xdr:sp macro="" textlink="">
      <xdr:nvSpPr>
        <xdr:cNvPr id="972" name="Line 1335">
          <a:extLst>
            <a:ext uri="{FF2B5EF4-FFF2-40B4-BE49-F238E27FC236}">
              <a16:creationId xmlns:a16="http://schemas.microsoft.com/office/drawing/2014/main" id="{F2A17A10-FA08-4EF0-9355-D5C86297C056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4155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114</xdr:row>
      <xdr:rowOff>0</xdr:rowOff>
    </xdr:from>
    <xdr:to>
      <xdr:col>3</xdr:col>
      <xdr:colOff>28575</xdr:colOff>
      <xdr:row>114</xdr:row>
      <xdr:rowOff>38100</xdr:rowOff>
    </xdr:to>
    <xdr:sp macro="" textlink="">
      <xdr:nvSpPr>
        <xdr:cNvPr id="999" name="Line 1370">
          <a:extLst>
            <a:ext uri="{FF2B5EF4-FFF2-40B4-BE49-F238E27FC236}">
              <a16:creationId xmlns:a16="http://schemas.microsoft.com/office/drawing/2014/main" id="{803EAB5A-7FD9-419D-A209-06CAC9E1113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4869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114</xdr:row>
      <xdr:rowOff>0</xdr:rowOff>
    </xdr:from>
    <xdr:to>
      <xdr:col>5</xdr:col>
      <xdr:colOff>342900</xdr:colOff>
      <xdr:row>114</xdr:row>
      <xdr:rowOff>38100</xdr:rowOff>
    </xdr:to>
    <xdr:sp macro="" textlink="">
      <xdr:nvSpPr>
        <xdr:cNvPr id="1000" name="Line 1372">
          <a:extLst>
            <a:ext uri="{FF2B5EF4-FFF2-40B4-BE49-F238E27FC236}">
              <a16:creationId xmlns:a16="http://schemas.microsoft.com/office/drawing/2014/main" id="{857D5A30-23BF-42C0-87A4-05BE23D78AD2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48697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114</xdr:row>
      <xdr:rowOff>0</xdr:rowOff>
    </xdr:from>
    <xdr:to>
      <xdr:col>4</xdr:col>
      <xdr:colOff>38100</xdr:colOff>
      <xdr:row>114</xdr:row>
      <xdr:rowOff>38100</xdr:rowOff>
    </xdr:to>
    <xdr:sp macro="" textlink="">
      <xdr:nvSpPr>
        <xdr:cNvPr id="1001" name="Line 1373">
          <a:extLst>
            <a:ext uri="{FF2B5EF4-FFF2-40B4-BE49-F238E27FC236}">
              <a16:creationId xmlns:a16="http://schemas.microsoft.com/office/drawing/2014/main" id="{8CFE060A-8950-409A-ACA5-5B0B9D1032D5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4869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114</xdr:row>
      <xdr:rowOff>0</xdr:rowOff>
    </xdr:from>
    <xdr:to>
      <xdr:col>2</xdr:col>
      <xdr:colOff>0</xdr:colOff>
      <xdr:row>114</xdr:row>
      <xdr:rowOff>38100</xdr:rowOff>
    </xdr:to>
    <xdr:sp macro="" textlink="">
      <xdr:nvSpPr>
        <xdr:cNvPr id="1002" name="Line 1375">
          <a:extLst>
            <a:ext uri="{FF2B5EF4-FFF2-40B4-BE49-F238E27FC236}">
              <a16:creationId xmlns:a16="http://schemas.microsoft.com/office/drawing/2014/main" id="{653F82B0-E2BF-4B76-8ACE-815B4135F94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4869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114</xdr:row>
      <xdr:rowOff>0</xdr:rowOff>
    </xdr:from>
    <xdr:to>
      <xdr:col>3</xdr:col>
      <xdr:colOff>28575</xdr:colOff>
      <xdr:row>115</xdr:row>
      <xdr:rowOff>0</xdr:rowOff>
    </xdr:to>
    <xdr:sp macro="" textlink="">
      <xdr:nvSpPr>
        <xdr:cNvPr id="1005" name="Line 1378">
          <a:extLst>
            <a:ext uri="{FF2B5EF4-FFF2-40B4-BE49-F238E27FC236}">
              <a16:creationId xmlns:a16="http://schemas.microsoft.com/office/drawing/2014/main" id="{515DA184-3590-4A8E-A9FC-62C2D702C5A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5012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114</xdr:row>
      <xdr:rowOff>0</xdr:rowOff>
    </xdr:from>
    <xdr:to>
      <xdr:col>5</xdr:col>
      <xdr:colOff>342900</xdr:colOff>
      <xdr:row>115</xdr:row>
      <xdr:rowOff>0</xdr:rowOff>
    </xdr:to>
    <xdr:sp macro="" textlink="">
      <xdr:nvSpPr>
        <xdr:cNvPr id="1006" name="Line 1380">
          <a:extLst>
            <a:ext uri="{FF2B5EF4-FFF2-40B4-BE49-F238E27FC236}">
              <a16:creationId xmlns:a16="http://schemas.microsoft.com/office/drawing/2014/main" id="{0F57620B-C834-4ADB-80AE-4D70069D11F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5012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114</xdr:row>
      <xdr:rowOff>0</xdr:rowOff>
    </xdr:from>
    <xdr:to>
      <xdr:col>4</xdr:col>
      <xdr:colOff>38100</xdr:colOff>
      <xdr:row>115</xdr:row>
      <xdr:rowOff>0</xdr:rowOff>
    </xdr:to>
    <xdr:sp macro="" textlink="">
      <xdr:nvSpPr>
        <xdr:cNvPr id="1007" name="Line 1381">
          <a:extLst>
            <a:ext uri="{FF2B5EF4-FFF2-40B4-BE49-F238E27FC236}">
              <a16:creationId xmlns:a16="http://schemas.microsoft.com/office/drawing/2014/main" id="{239D3928-CA87-4C08-AF71-181027D31D5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5012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114</xdr:row>
      <xdr:rowOff>0</xdr:rowOff>
    </xdr:from>
    <xdr:to>
      <xdr:col>2</xdr:col>
      <xdr:colOff>0</xdr:colOff>
      <xdr:row>115</xdr:row>
      <xdr:rowOff>0</xdr:rowOff>
    </xdr:to>
    <xdr:sp macro="" textlink="">
      <xdr:nvSpPr>
        <xdr:cNvPr id="1008" name="Line 1383">
          <a:extLst>
            <a:ext uri="{FF2B5EF4-FFF2-40B4-BE49-F238E27FC236}">
              <a16:creationId xmlns:a16="http://schemas.microsoft.com/office/drawing/2014/main" id="{1DD7B982-D243-4AE5-8EDE-5663CA57A69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5012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116</xdr:row>
      <xdr:rowOff>0</xdr:rowOff>
    </xdr:from>
    <xdr:to>
      <xdr:col>3</xdr:col>
      <xdr:colOff>28575</xdr:colOff>
      <xdr:row>116</xdr:row>
      <xdr:rowOff>38100</xdr:rowOff>
    </xdr:to>
    <xdr:sp macro="" textlink="">
      <xdr:nvSpPr>
        <xdr:cNvPr id="1017" name="Line 1394">
          <a:extLst>
            <a:ext uri="{FF2B5EF4-FFF2-40B4-BE49-F238E27FC236}">
              <a16:creationId xmlns:a16="http://schemas.microsoft.com/office/drawing/2014/main" id="{6AD5CE72-A2A3-4ED9-8E36-186BA561DEC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5298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116</xdr:row>
      <xdr:rowOff>0</xdr:rowOff>
    </xdr:from>
    <xdr:to>
      <xdr:col>5</xdr:col>
      <xdr:colOff>342900</xdr:colOff>
      <xdr:row>116</xdr:row>
      <xdr:rowOff>38100</xdr:rowOff>
    </xdr:to>
    <xdr:sp macro="" textlink="">
      <xdr:nvSpPr>
        <xdr:cNvPr id="1018" name="Line 1396">
          <a:extLst>
            <a:ext uri="{FF2B5EF4-FFF2-40B4-BE49-F238E27FC236}">
              <a16:creationId xmlns:a16="http://schemas.microsoft.com/office/drawing/2014/main" id="{416ED681-10F4-4434-A5BF-182E52C6506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52984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116</xdr:row>
      <xdr:rowOff>0</xdr:rowOff>
    </xdr:from>
    <xdr:to>
      <xdr:col>4</xdr:col>
      <xdr:colOff>38100</xdr:colOff>
      <xdr:row>116</xdr:row>
      <xdr:rowOff>38100</xdr:rowOff>
    </xdr:to>
    <xdr:sp macro="" textlink="">
      <xdr:nvSpPr>
        <xdr:cNvPr id="1019" name="Line 1397">
          <a:extLst>
            <a:ext uri="{FF2B5EF4-FFF2-40B4-BE49-F238E27FC236}">
              <a16:creationId xmlns:a16="http://schemas.microsoft.com/office/drawing/2014/main" id="{8CD08DCB-5D5F-48AE-8745-F26FD474B12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5298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116</xdr:row>
      <xdr:rowOff>0</xdr:rowOff>
    </xdr:from>
    <xdr:to>
      <xdr:col>2</xdr:col>
      <xdr:colOff>0</xdr:colOff>
      <xdr:row>116</xdr:row>
      <xdr:rowOff>38100</xdr:rowOff>
    </xdr:to>
    <xdr:sp macro="" textlink="">
      <xdr:nvSpPr>
        <xdr:cNvPr id="1020" name="Line 1399">
          <a:extLst>
            <a:ext uri="{FF2B5EF4-FFF2-40B4-BE49-F238E27FC236}">
              <a16:creationId xmlns:a16="http://schemas.microsoft.com/office/drawing/2014/main" id="{E8BAE1C8-B9FB-4518-84E9-363C87FC150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5298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116</xdr:row>
      <xdr:rowOff>0</xdr:rowOff>
    </xdr:from>
    <xdr:to>
      <xdr:col>3</xdr:col>
      <xdr:colOff>28575</xdr:colOff>
      <xdr:row>117</xdr:row>
      <xdr:rowOff>0</xdr:rowOff>
    </xdr:to>
    <xdr:sp macro="" textlink="">
      <xdr:nvSpPr>
        <xdr:cNvPr id="1023" name="Line 1402">
          <a:extLst>
            <a:ext uri="{FF2B5EF4-FFF2-40B4-BE49-F238E27FC236}">
              <a16:creationId xmlns:a16="http://schemas.microsoft.com/office/drawing/2014/main" id="{0FDCC3F1-3289-48F3-B1F7-6A6610AA810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5441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116</xdr:row>
      <xdr:rowOff>0</xdr:rowOff>
    </xdr:from>
    <xdr:to>
      <xdr:col>5</xdr:col>
      <xdr:colOff>342900</xdr:colOff>
      <xdr:row>117</xdr:row>
      <xdr:rowOff>0</xdr:rowOff>
    </xdr:to>
    <xdr:sp macro="" textlink="">
      <xdr:nvSpPr>
        <xdr:cNvPr id="1024" name="Line 1404">
          <a:extLst>
            <a:ext uri="{FF2B5EF4-FFF2-40B4-BE49-F238E27FC236}">
              <a16:creationId xmlns:a16="http://schemas.microsoft.com/office/drawing/2014/main" id="{E597A2C3-20A4-4856-A64F-AF65D06F2E3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5441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116</xdr:row>
      <xdr:rowOff>0</xdr:rowOff>
    </xdr:from>
    <xdr:to>
      <xdr:col>4</xdr:col>
      <xdr:colOff>38100</xdr:colOff>
      <xdr:row>117</xdr:row>
      <xdr:rowOff>0</xdr:rowOff>
    </xdr:to>
    <xdr:sp macro="" textlink="">
      <xdr:nvSpPr>
        <xdr:cNvPr id="1025" name="Line 1405">
          <a:extLst>
            <a:ext uri="{FF2B5EF4-FFF2-40B4-BE49-F238E27FC236}">
              <a16:creationId xmlns:a16="http://schemas.microsoft.com/office/drawing/2014/main" id="{C86DB44E-874F-4052-9116-1019B21F27E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5441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116</xdr:row>
      <xdr:rowOff>0</xdr:rowOff>
    </xdr:from>
    <xdr:to>
      <xdr:col>2</xdr:col>
      <xdr:colOff>0</xdr:colOff>
      <xdr:row>117</xdr:row>
      <xdr:rowOff>0</xdr:rowOff>
    </xdr:to>
    <xdr:sp macro="" textlink="">
      <xdr:nvSpPr>
        <xdr:cNvPr id="1026" name="Line 1407">
          <a:extLst>
            <a:ext uri="{FF2B5EF4-FFF2-40B4-BE49-F238E27FC236}">
              <a16:creationId xmlns:a16="http://schemas.microsoft.com/office/drawing/2014/main" id="{8BE6FBC0-F8B4-4B7D-AA90-FABD2772944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5441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117</xdr:row>
      <xdr:rowOff>0</xdr:rowOff>
    </xdr:from>
    <xdr:to>
      <xdr:col>3</xdr:col>
      <xdr:colOff>28575</xdr:colOff>
      <xdr:row>117</xdr:row>
      <xdr:rowOff>38100</xdr:rowOff>
    </xdr:to>
    <xdr:sp macro="" textlink="">
      <xdr:nvSpPr>
        <xdr:cNvPr id="1035" name="Line 1418">
          <a:extLst>
            <a:ext uri="{FF2B5EF4-FFF2-40B4-BE49-F238E27FC236}">
              <a16:creationId xmlns:a16="http://schemas.microsoft.com/office/drawing/2014/main" id="{D0BC30A0-38E7-4EB5-9BEC-643848B48D9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5727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117</xdr:row>
      <xdr:rowOff>0</xdr:rowOff>
    </xdr:from>
    <xdr:to>
      <xdr:col>5</xdr:col>
      <xdr:colOff>342900</xdr:colOff>
      <xdr:row>117</xdr:row>
      <xdr:rowOff>38100</xdr:rowOff>
    </xdr:to>
    <xdr:sp macro="" textlink="">
      <xdr:nvSpPr>
        <xdr:cNvPr id="1036" name="Line 1420">
          <a:extLst>
            <a:ext uri="{FF2B5EF4-FFF2-40B4-BE49-F238E27FC236}">
              <a16:creationId xmlns:a16="http://schemas.microsoft.com/office/drawing/2014/main" id="{FBBF1BE3-04BE-40F9-AE65-C204AABD3AE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57270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117</xdr:row>
      <xdr:rowOff>0</xdr:rowOff>
    </xdr:from>
    <xdr:to>
      <xdr:col>4</xdr:col>
      <xdr:colOff>38100</xdr:colOff>
      <xdr:row>117</xdr:row>
      <xdr:rowOff>38100</xdr:rowOff>
    </xdr:to>
    <xdr:sp macro="" textlink="">
      <xdr:nvSpPr>
        <xdr:cNvPr id="1037" name="Line 1421">
          <a:extLst>
            <a:ext uri="{FF2B5EF4-FFF2-40B4-BE49-F238E27FC236}">
              <a16:creationId xmlns:a16="http://schemas.microsoft.com/office/drawing/2014/main" id="{5A4BEA74-3A85-4AE6-8FC2-F3A83B8DC71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5727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117</xdr:row>
      <xdr:rowOff>0</xdr:rowOff>
    </xdr:from>
    <xdr:to>
      <xdr:col>2</xdr:col>
      <xdr:colOff>0</xdr:colOff>
      <xdr:row>117</xdr:row>
      <xdr:rowOff>38100</xdr:rowOff>
    </xdr:to>
    <xdr:sp macro="" textlink="">
      <xdr:nvSpPr>
        <xdr:cNvPr id="1038" name="Line 1423">
          <a:extLst>
            <a:ext uri="{FF2B5EF4-FFF2-40B4-BE49-F238E27FC236}">
              <a16:creationId xmlns:a16="http://schemas.microsoft.com/office/drawing/2014/main" id="{BC3A149F-EB88-470D-97C3-EF86B8260A6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5727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117</xdr:row>
      <xdr:rowOff>0</xdr:rowOff>
    </xdr:from>
    <xdr:to>
      <xdr:col>3</xdr:col>
      <xdr:colOff>28575</xdr:colOff>
      <xdr:row>118</xdr:row>
      <xdr:rowOff>0</xdr:rowOff>
    </xdr:to>
    <xdr:sp macro="" textlink="">
      <xdr:nvSpPr>
        <xdr:cNvPr id="1041" name="Line 1426">
          <a:extLst>
            <a:ext uri="{FF2B5EF4-FFF2-40B4-BE49-F238E27FC236}">
              <a16:creationId xmlns:a16="http://schemas.microsoft.com/office/drawing/2014/main" id="{0424EC8D-E7D0-4F1E-B76C-BF54AD9AA1A9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5869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117</xdr:row>
      <xdr:rowOff>0</xdr:rowOff>
    </xdr:from>
    <xdr:to>
      <xdr:col>5</xdr:col>
      <xdr:colOff>342900</xdr:colOff>
      <xdr:row>118</xdr:row>
      <xdr:rowOff>0</xdr:rowOff>
    </xdr:to>
    <xdr:sp macro="" textlink="">
      <xdr:nvSpPr>
        <xdr:cNvPr id="1042" name="Line 1428">
          <a:extLst>
            <a:ext uri="{FF2B5EF4-FFF2-40B4-BE49-F238E27FC236}">
              <a16:creationId xmlns:a16="http://schemas.microsoft.com/office/drawing/2014/main" id="{DBBBF622-1E24-477E-9038-2DE4F5B5A0B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5869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117</xdr:row>
      <xdr:rowOff>0</xdr:rowOff>
    </xdr:from>
    <xdr:to>
      <xdr:col>4</xdr:col>
      <xdr:colOff>38100</xdr:colOff>
      <xdr:row>118</xdr:row>
      <xdr:rowOff>0</xdr:rowOff>
    </xdr:to>
    <xdr:sp macro="" textlink="">
      <xdr:nvSpPr>
        <xdr:cNvPr id="1043" name="Line 1429">
          <a:extLst>
            <a:ext uri="{FF2B5EF4-FFF2-40B4-BE49-F238E27FC236}">
              <a16:creationId xmlns:a16="http://schemas.microsoft.com/office/drawing/2014/main" id="{DC119AC5-C613-49B4-8AAF-D8CEB742E6B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5869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117</xdr:row>
      <xdr:rowOff>0</xdr:rowOff>
    </xdr:from>
    <xdr:to>
      <xdr:col>2</xdr:col>
      <xdr:colOff>0</xdr:colOff>
      <xdr:row>118</xdr:row>
      <xdr:rowOff>0</xdr:rowOff>
    </xdr:to>
    <xdr:sp macro="" textlink="">
      <xdr:nvSpPr>
        <xdr:cNvPr id="1044" name="Line 1431">
          <a:extLst>
            <a:ext uri="{FF2B5EF4-FFF2-40B4-BE49-F238E27FC236}">
              <a16:creationId xmlns:a16="http://schemas.microsoft.com/office/drawing/2014/main" id="{C3726D53-5F38-4194-976F-33D515D7FA5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5869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118</xdr:row>
      <xdr:rowOff>0</xdr:rowOff>
    </xdr:from>
    <xdr:to>
      <xdr:col>3</xdr:col>
      <xdr:colOff>28575</xdr:colOff>
      <xdr:row>118</xdr:row>
      <xdr:rowOff>38100</xdr:rowOff>
    </xdr:to>
    <xdr:sp macro="" textlink="">
      <xdr:nvSpPr>
        <xdr:cNvPr id="1053" name="Line 1442">
          <a:extLst>
            <a:ext uri="{FF2B5EF4-FFF2-40B4-BE49-F238E27FC236}">
              <a16:creationId xmlns:a16="http://schemas.microsoft.com/office/drawing/2014/main" id="{225A6683-C54A-49D4-A402-EBFAD76DDD6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6155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118</xdr:row>
      <xdr:rowOff>0</xdr:rowOff>
    </xdr:from>
    <xdr:to>
      <xdr:col>5</xdr:col>
      <xdr:colOff>342900</xdr:colOff>
      <xdr:row>118</xdr:row>
      <xdr:rowOff>38100</xdr:rowOff>
    </xdr:to>
    <xdr:sp macro="" textlink="">
      <xdr:nvSpPr>
        <xdr:cNvPr id="1054" name="Line 1444">
          <a:extLst>
            <a:ext uri="{FF2B5EF4-FFF2-40B4-BE49-F238E27FC236}">
              <a16:creationId xmlns:a16="http://schemas.microsoft.com/office/drawing/2014/main" id="{7D5BC1FA-DE18-484D-A9C0-6733C511D65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61556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118</xdr:row>
      <xdr:rowOff>0</xdr:rowOff>
    </xdr:from>
    <xdr:to>
      <xdr:col>4</xdr:col>
      <xdr:colOff>38100</xdr:colOff>
      <xdr:row>118</xdr:row>
      <xdr:rowOff>38100</xdr:rowOff>
    </xdr:to>
    <xdr:sp macro="" textlink="">
      <xdr:nvSpPr>
        <xdr:cNvPr id="1055" name="Line 1445">
          <a:extLst>
            <a:ext uri="{FF2B5EF4-FFF2-40B4-BE49-F238E27FC236}">
              <a16:creationId xmlns:a16="http://schemas.microsoft.com/office/drawing/2014/main" id="{87A514FF-0214-42B0-B6AB-DAD1C75AF87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6155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118</xdr:row>
      <xdr:rowOff>0</xdr:rowOff>
    </xdr:from>
    <xdr:to>
      <xdr:col>2</xdr:col>
      <xdr:colOff>0</xdr:colOff>
      <xdr:row>118</xdr:row>
      <xdr:rowOff>38100</xdr:rowOff>
    </xdr:to>
    <xdr:sp macro="" textlink="">
      <xdr:nvSpPr>
        <xdr:cNvPr id="1056" name="Line 1447">
          <a:extLst>
            <a:ext uri="{FF2B5EF4-FFF2-40B4-BE49-F238E27FC236}">
              <a16:creationId xmlns:a16="http://schemas.microsoft.com/office/drawing/2014/main" id="{B954636C-FF19-4534-8B18-8E16CBD74C7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6155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118</xdr:row>
      <xdr:rowOff>0</xdr:rowOff>
    </xdr:from>
    <xdr:to>
      <xdr:col>3</xdr:col>
      <xdr:colOff>28575</xdr:colOff>
      <xdr:row>119</xdr:row>
      <xdr:rowOff>0</xdr:rowOff>
    </xdr:to>
    <xdr:sp macro="" textlink="">
      <xdr:nvSpPr>
        <xdr:cNvPr id="1059" name="Line 1450">
          <a:extLst>
            <a:ext uri="{FF2B5EF4-FFF2-40B4-BE49-F238E27FC236}">
              <a16:creationId xmlns:a16="http://schemas.microsoft.com/office/drawing/2014/main" id="{070F77D1-A102-42A0-8C1E-866701B14DC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6298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118</xdr:row>
      <xdr:rowOff>0</xdr:rowOff>
    </xdr:from>
    <xdr:to>
      <xdr:col>5</xdr:col>
      <xdr:colOff>342900</xdr:colOff>
      <xdr:row>119</xdr:row>
      <xdr:rowOff>0</xdr:rowOff>
    </xdr:to>
    <xdr:sp macro="" textlink="">
      <xdr:nvSpPr>
        <xdr:cNvPr id="1060" name="Line 1452">
          <a:extLst>
            <a:ext uri="{FF2B5EF4-FFF2-40B4-BE49-F238E27FC236}">
              <a16:creationId xmlns:a16="http://schemas.microsoft.com/office/drawing/2014/main" id="{4B6A1049-AE37-4C9D-A400-04249DE13B3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6298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118</xdr:row>
      <xdr:rowOff>0</xdr:rowOff>
    </xdr:from>
    <xdr:to>
      <xdr:col>4</xdr:col>
      <xdr:colOff>38100</xdr:colOff>
      <xdr:row>119</xdr:row>
      <xdr:rowOff>0</xdr:rowOff>
    </xdr:to>
    <xdr:sp macro="" textlink="">
      <xdr:nvSpPr>
        <xdr:cNvPr id="1061" name="Line 1453">
          <a:extLst>
            <a:ext uri="{FF2B5EF4-FFF2-40B4-BE49-F238E27FC236}">
              <a16:creationId xmlns:a16="http://schemas.microsoft.com/office/drawing/2014/main" id="{A501C995-D687-469C-98A3-908CDF4B37B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6298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118</xdr:row>
      <xdr:rowOff>0</xdr:rowOff>
    </xdr:from>
    <xdr:to>
      <xdr:col>2</xdr:col>
      <xdr:colOff>0</xdr:colOff>
      <xdr:row>119</xdr:row>
      <xdr:rowOff>0</xdr:rowOff>
    </xdr:to>
    <xdr:sp macro="" textlink="">
      <xdr:nvSpPr>
        <xdr:cNvPr id="1062" name="Line 1455">
          <a:extLst>
            <a:ext uri="{FF2B5EF4-FFF2-40B4-BE49-F238E27FC236}">
              <a16:creationId xmlns:a16="http://schemas.microsoft.com/office/drawing/2014/main" id="{908A50FD-F599-47CB-ADDC-406B0A07D38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6298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119</xdr:row>
      <xdr:rowOff>0</xdr:rowOff>
    </xdr:from>
    <xdr:to>
      <xdr:col>3</xdr:col>
      <xdr:colOff>28575</xdr:colOff>
      <xdr:row>119</xdr:row>
      <xdr:rowOff>38100</xdr:rowOff>
    </xdr:to>
    <xdr:sp macro="" textlink="">
      <xdr:nvSpPr>
        <xdr:cNvPr id="1071" name="Line 1466">
          <a:extLst>
            <a:ext uri="{FF2B5EF4-FFF2-40B4-BE49-F238E27FC236}">
              <a16:creationId xmlns:a16="http://schemas.microsoft.com/office/drawing/2014/main" id="{D6F1D478-8B2E-4629-A9C2-3B9EC7E58CE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6584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119</xdr:row>
      <xdr:rowOff>0</xdr:rowOff>
    </xdr:from>
    <xdr:to>
      <xdr:col>5</xdr:col>
      <xdr:colOff>342900</xdr:colOff>
      <xdr:row>119</xdr:row>
      <xdr:rowOff>38100</xdr:rowOff>
    </xdr:to>
    <xdr:sp macro="" textlink="">
      <xdr:nvSpPr>
        <xdr:cNvPr id="1072" name="Line 1468">
          <a:extLst>
            <a:ext uri="{FF2B5EF4-FFF2-40B4-BE49-F238E27FC236}">
              <a16:creationId xmlns:a16="http://schemas.microsoft.com/office/drawing/2014/main" id="{6771BF19-DF53-4939-9DF0-3F572983A8E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65842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119</xdr:row>
      <xdr:rowOff>0</xdr:rowOff>
    </xdr:from>
    <xdr:to>
      <xdr:col>4</xdr:col>
      <xdr:colOff>38100</xdr:colOff>
      <xdr:row>119</xdr:row>
      <xdr:rowOff>38100</xdr:rowOff>
    </xdr:to>
    <xdr:sp macro="" textlink="">
      <xdr:nvSpPr>
        <xdr:cNvPr id="1073" name="Line 1469">
          <a:extLst>
            <a:ext uri="{FF2B5EF4-FFF2-40B4-BE49-F238E27FC236}">
              <a16:creationId xmlns:a16="http://schemas.microsoft.com/office/drawing/2014/main" id="{34C68CAF-1310-4B13-B94A-E31EC78F3CA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6584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119</xdr:row>
      <xdr:rowOff>0</xdr:rowOff>
    </xdr:from>
    <xdr:to>
      <xdr:col>2</xdr:col>
      <xdr:colOff>0</xdr:colOff>
      <xdr:row>119</xdr:row>
      <xdr:rowOff>38100</xdr:rowOff>
    </xdr:to>
    <xdr:sp macro="" textlink="">
      <xdr:nvSpPr>
        <xdr:cNvPr id="1074" name="Line 1471">
          <a:extLst>
            <a:ext uri="{FF2B5EF4-FFF2-40B4-BE49-F238E27FC236}">
              <a16:creationId xmlns:a16="http://schemas.microsoft.com/office/drawing/2014/main" id="{5697EA7E-A196-4E8C-A796-C383CAB1782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6584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119</xdr:row>
      <xdr:rowOff>0</xdr:rowOff>
    </xdr:from>
    <xdr:to>
      <xdr:col>3</xdr:col>
      <xdr:colOff>28575</xdr:colOff>
      <xdr:row>120</xdr:row>
      <xdr:rowOff>0</xdr:rowOff>
    </xdr:to>
    <xdr:sp macro="" textlink="">
      <xdr:nvSpPr>
        <xdr:cNvPr id="1077" name="Line 1474">
          <a:extLst>
            <a:ext uri="{FF2B5EF4-FFF2-40B4-BE49-F238E27FC236}">
              <a16:creationId xmlns:a16="http://schemas.microsoft.com/office/drawing/2014/main" id="{8D4AB2CB-223F-457B-97B3-BEF936A05A5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6727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119</xdr:row>
      <xdr:rowOff>0</xdr:rowOff>
    </xdr:from>
    <xdr:to>
      <xdr:col>5</xdr:col>
      <xdr:colOff>342900</xdr:colOff>
      <xdr:row>120</xdr:row>
      <xdr:rowOff>0</xdr:rowOff>
    </xdr:to>
    <xdr:sp macro="" textlink="">
      <xdr:nvSpPr>
        <xdr:cNvPr id="1078" name="Line 1476">
          <a:extLst>
            <a:ext uri="{FF2B5EF4-FFF2-40B4-BE49-F238E27FC236}">
              <a16:creationId xmlns:a16="http://schemas.microsoft.com/office/drawing/2014/main" id="{6FF44A76-7995-466B-819B-759833C8A85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6727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119</xdr:row>
      <xdr:rowOff>0</xdr:rowOff>
    </xdr:from>
    <xdr:to>
      <xdr:col>4</xdr:col>
      <xdr:colOff>38100</xdr:colOff>
      <xdr:row>120</xdr:row>
      <xdr:rowOff>0</xdr:rowOff>
    </xdr:to>
    <xdr:sp macro="" textlink="">
      <xdr:nvSpPr>
        <xdr:cNvPr id="1079" name="Line 1477">
          <a:extLst>
            <a:ext uri="{FF2B5EF4-FFF2-40B4-BE49-F238E27FC236}">
              <a16:creationId xmlns:a16="http://schemas.microsoft.com/office/drawing/2014/main" id="{1D4588CD-FAE1-4CAD-9B5E-E1E01FF3EC2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6727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119</xdr:row>
      <xdr:rowOff>0</xdr:rowOff>
    </xdr:from>
    <xdr:to>
      <xdr:col>2</xdr:col>
      <xdr:colOff>0</xdr:colOff>
      <xdr:row>120</xdr:row>
      <xdr:rowOff>0</xdr:rowOff>
    </xdr:to>
    <xdr:sp macro="" textlink="">
      <xdr:nvSpPr>
        <xdr:cNvPr id="1080" name="Line 1479">
          <a:extLst>
            <a:ext uri="{FF2B5EF4-FFF2-40B4-BE49-F238E27FC236}">
              <a16:creationId xmlns:a16="http://schemas.microsoft.com/office/drawing/2014/main" id="{709D5233-2D07-464F-A786-D84AE92CC5E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6727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120</xdr:row>
      <xdr:rowOff>0</xdr:rowOff>
    </xdr:from>
    <xdr:to>
      <xdr:col>3</xdr:col>
      <xdr:colOff>28575</xdr:colOff>
      <xdr:row>121</xdr:row>
      <xdr:rowOff>0</xdr:rowOff>
    </xdr:to>
    <xdr:sp macro="" textlink="">
      <xdr:nvSpPr>
        <xdr:cNvPr id="1103" name="Line 1508">
          <a:extLst>
            <a:ext uri="{FF2B5EF4-FFF2-40B4-BE49-F238E27FC236}">
              <a16:creationId xmlns:a16="http://schemas.microsoft.com/office/drawing/2014/main" id="{1560F180-C1F4-476A-ACE2-8D7725C311E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74796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120</xdr:row>
      <xdr:rowOff>0</xdr:rowOff>
    </xdr:from>
    <xdr:to>
      <xdr:col>5</xdr:col>
      <xdr:colOff>342900</xdr:colOff>
      <xdr:row>121</xdr:row>
      <xdr:rowOff>0</xdr:rowOff>
    </xdr:to>
    <xdr:sp macro="" textlink="">
      <xdr:nvSpPr>
        <xdr:cNvPr id="1104" name="Line 1510">
          <a:extLst>
            <a:ext uri="{FF2B5EF4-FFF2-40B4-BE49-F238E27FC236}">
              <a16:creationId xmlns:a16="http://schemas.microsoft.com/office/drawing/2014/main" id="{C777F8FA-4F39-4C1F-AC51-6DBD1157940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74796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120</xdr:row>
      <xdr:rowOff>0</xdr:rowOff>
    </xdr:from>
    <xdr:to>
      <xdr:col>4</xdr:col>
      <xdr:colOff>38100</xdr:colOff>
      <xdr:row>121</xdr:row>
      <xdr:rowOff>0</xdr:rowOff>
    </xdr:to>
    <xdr:sp macro="" textlink="">
      <xdr:nvSpPr>
        <xdr:cNvPr id="1105" name="Line 1511">
          <a:extLst>
            <a:ext uri="{FF2B5EF4-FFF2-40B4-BE49-F238E27FC236}">
              <a16:creationId xmlns:a16="http://schemas.microsoft.com/office/drawing/2014/main" id="{D48B5D8F-F084-4A06-A538-5BA44BE955A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74796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120</xdr:row>
      <xdr:rowOff>0</xdr:rowOff>
    </xdr:from>
    <xdr:to>
      <xdr:col>2</xdr:col>
      <xdr:colOff>0</xdr:colOff>
      <xdr:row>121</xdr:row>
      <xdr:rowOff>0</xdr:rowOff>
    </xdr:to>
    <xdr:sp macro="" textlink="">
      <xdr:nvSpPr>
        <xdr:cNvPr id="1106" name="Line 1513">
          <a:extLst>
            <a:ext uri="{FF2B5EF4-FFF2-40B4-BE49-F238E27FC236}">
              <a16:creationId xmlns:a16="http://schemas.microsoft.com/office/drawing/2014/main" id="{512D0B0C-0783-451B-9759-4D1B48BA130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74796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121</xdr:row>
      <xdr:rowOff>0</xdr:rowOff>
    </xdr:from>
    <xdr:to>
      <xdr:col>3</xdr:col>
      <xdr:colOff>28575</xdr:colOff>
      <xdr:row>121</xdr:row>
      <xdr:rowOff>38100</xdr:rowOff>
    </xdr:to>
    <xdr:sp macro="" textlink="">
      <xdr:nvSpPr>
        <xdr:cNvPr id="1115" name="Line 1524">
          <a:extLst>
            <a:ext uri="{FF2B5EF4-FFF2-40B4-BE49-F238E27FC236}">
              <a16:creationId xmlns:a16="http://schemas.microsoft.com/office/drawing/2014/main" id="{B94143C8-5221-4EE9-B050-718913D339D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7765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121</xdr:row>
      <xdr:rowOff>0</xdr:rowOff>
    </xdr:from>
    <xdr:to>
      <xdr:col>5</xdr:col>
      <xdr:colOff>342900</xdr:colOff>
      <xdr:row>121</xdr:row>
      <xdr:rowOff>38100</xdr:rowOff>
    </xdr:to>
    <xdr:sp macro="" textlink="">
      <xdr:nvSpPr>
        <xdr:cNvPr id="1116" name="Line 1526">
          <a:extLst>
            <a:ext uri="{FF2B5EF4-FFF2-40B4-BE49-F238E27FC236}">
              <a16:creationId xmlns:a16="http://schemas.microsoft.com/office/drawing/2014/main" id="{4BBBC7F1-C0EF-44E5-AFAE-53E03F7A4F5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77653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121</xdr:row>
      <xdr:rowOff>0</xdr:rowOff>
    </xdr:from>
    <xdr:to>
      <xdr:col>4</xdr:col>
      <xdr:colOff>38100</xdr:colOff>
      <xdr:row>121</xdr:row>
      <xdr:rowOff>38100</xdr:rowOff>
    </xdr:to>
    <xdr:sp macro="" textlink="">
      <xdr:nvSpPr>
        <xdr:cNvPr id="1117" name="Line 1527">
          <a:extLst>
            <a:ext uri="{FF2B5EF4-FFF2-40B4-BE49-F238E27FC236}">
              <a16:creationId xmlns:a16="http://schemas.microsoft.com/office/drawing/2014/main" id="{2361B06F-77D7-4680-9916-C315BA5CEA1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7765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121</xdr:row>
      <xdr:rowOff>0</xdr:rowOff>
    </xdr:from>
    <xdr:to>
      <xdr:col>2</xdr:col>
      <xdr:colOff>0</xdr:colOff>
      <xdr:row>121</xdr:row>
      <xdr:rowOff>38100</xdr:rowOff>
    </xdr:to>
    <xdr:sp macro="" textlink="">
      <xdr:nvSpPr>
        <xdr:cNvPr id="1118" name="Line 1529">
          <a:extLst>
            <a:ext uri="{FF2B5EF4-FFF2-40B4-BE49-F238E27FC236}">
              <a16:creationId xmlns:a16="http://schemas.microsoft.com/office/drawing/2014/main" id="{90A0FC17-C370-4E44-AB6F-3E46F316698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7765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121</xdr:row>
      <xdr:rowOff>0</xdr:rowOff>
    </xdr:from>
    <xdr:to>
      <xdr:col>3</xdr:col>
      <xdr:colOff>28575</xdr:colOff>
      <xdr:row>122</xdr:row>
      <xdr:rowOff>0</xdr:rowOff>
    </xdr:to>
    <xdr:sp macro="" textlink="">
      <xdr:nvSpPr>
        <xdr:cNvPr id="1121" name="Line 1532">
          <a:extLst>
            <a:ext uri="{FF2B5EF4-FFF2-40B4-BE49-F238E27FC236}">
              <a16:creationId xmlns:a16="http://schemas.microsoft.com/office/drawing/2014/main" id="{9AE5C9E4-5F47-4E3C-8F47-4D477EC11B69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7908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121</xdr:row>
      <xdr:rowOff>0</xdr:rowOff>
    </xdr:from>
    <xdr:to>
      <xdr:col>5</xdr:col>
      <xdr:colOff>342900</xdr:colOff>
      <xdr:row>122</xdr:row>
      <xdr:rowOff>0</xdr:rowOff>
    </xdr:to>
    <xdr:sp macro="" textlink="">
      <xdr:nvSpPr>
        <xdr:cNvPr id="1122" name="Line 1534">
          <a:extLst>
            <a:ext uri="{FF2B5EF4-FFF2-40B4-BE49-F238E27FC236}">
              <a16:creationId xmlns:a16="http://schemas.microsoft.com/office/drawing/2014/main" id="{F07F4E74-B7F1-4602-A546-8261FAF68366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7908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121</xdr:row>
      <xdr:rowOff>0</xdr:rowOff>
    </xdr:from>
    <xdr:to>
      <xdr:col>4</xdr:col>
      <xdr:colOff>38100</xdr:colOff>
      <xdr:row>122</xdr:row>
      <xdr:rowOff>0</xdr:rowOff>
    </xdr:to>
    <xdr:sp macro="" textlink="">
      <xdr:nvSpPr>
        <xdr:cNvPr id="1123" name="Line 1535">
          <a:extLst>
            <a:ext uri="{FF2B5EF4-FFF2-40B4-BE49-F238E27FC236}">
              <a16:creationId xmlns:a16="http://schemas.microsoft.com/office/drawing/2014/main" id="{8EA82E8C-67B1-4504-BAC7-7813AC2FB17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7908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121</xdr:row>
      <xdr:rowOff>0</xdr:rowOff>
    </xdr:from>
    <xdr:to>
      <xdr:col>2</xdr:col>
      <xdr:colOff>0</xdr:colOff>
      <xdr:row>122</xdr:row>
      <xdr:rowOff>0</xdr:rowOff>
    </xdr:to>
    <xdr:sp macro="" textlink="">
      <xdr:nvSpPr>
        <xdr:cNvPr id="1124" name="Line 1537">
          <a:extLst>
            <a:ext uri="{FF2B5EF4-FFF2-40B4-BE49-F238E27FC236}">
              <a16:creationId xmlns:a16="http://schemas.microsoft.com/office/drawing/2014/main" id="{C99FAA17-B030-4CA1-8C4F-36EDEBA5171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7908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122</xdr:row>
      <xdr:rowOff>0</xdr:rowOff>
    </xdr:from>
    <xdr:to>
      <xdr:col>3</xdr:col>
      <xdr:colOff>28575</xdr:colOff>
      <xdr:row>122</xdr:row>
      <xdr:rowOff>38100</xdr:rowOff>
    </xdr:to>
    <xdr:sp macro="" textlink="">
      <xdr:nvSpPr>
        <xdr:cNvPr id="1133" name="Line 1548">
          <a:extLst>
            <a:ext uri="{FF2B5EF4-FFF2-40B4-BE49-F238E27FC236}">
              <a16:creationId xmlns:a16="http://schemas.microsoft.com/office/drawing/2014/main" id="{F7340AA5-9269-4046-9302-2406F00BCDB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81940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122</xdr:row>
      <xdr:rowOff>0</xdr:rowOff>
    </xdr:from>
    <xdr:to>
      <xdr:col>5</xdr:col>
      <xdr:colOff>342900</xdr:colOff>
      <xdr:row>122</xdr:row>
      <xdr:rowOff>38100</xdr:rowOff>
    </xdr:to>
    <xdr:sp macro="" textlink="">
      <xdr:nvSpPr>
        <xdr:cNvPr id="1134" name="Line 1550">
          <a:extLst>
            <a:ext uri="{FF2B5EF4-FFF2-40B4-BE49-F238E27FC236}">
              <a16:creationId xmlns:a16="http://schemas.microsoft.com/office/drawing/2014/main" id="{CF4B4AFF-66D0-4F9D-A8DB-D7EC6017F3F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81940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122</xdr:row>
      <xdr:rowOff>0</xdr:rowOff>
    </xdr:from>
    <xdr:to>
      <xdr:col>4</xdr:col>
      <xdr:colOff>38100</xdr:colOff>
      <xdr:row>122</xdr:row>
      <xdr:rowOff>38100</xdr:rowOff>
    </xdr:to>
    <xdr:sp macro="" textlink="">
      <xdr:nvSpPr>
        <xdr:cNvPr id="1135" name="Line 1551">
          <a:extLst>
            <a:ext uri="{FF2B5EF4-FFF2-40B4-BE49-F238E27FC236}">
              <a16:creationId xmlns:a16="http://schemas.microsoft.com/office/drawing/2014/main" id="{A6318F02-01B1-49E2-8995-0E76A16E24C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81940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0</xdr:colOff>
      <xdr:row>122</xdr:row>
      <xdr:rowOff>38100</xdr:rowOff>
    </xdr:to>
    <xdr:sp macro="" textlink="">
      <xdr:nvSpPr>
        <xdr:cNvPr id="1136" name="Line 1553">
          <a:extLst>
            <a:ext uri="{FF2B5EF4-FFF2-40B4-BE49-F238E27FC236}">
              <a16:creationId xmlns:a16="http://schemas.microsoft.com/office/drawing/2014/main" id="{24D8B5C2-8100-4595-85E5-A2822D8015A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81940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122</xdr:row>
      <xdr:rowOff>0</xdr:rowOff>
    </xdr:from>
    <xdr:to>
      <xdr:col>3</xdr:col>
      <xdr:colOff>28575</xdr:colOff>
      <xdr:row>123</xdr:row>
      <xdr:rowOff>0</xdr:rowOff>
    </xdr:to>
    <xdr:sp macro="" textlink="">
      <xdr:nvSpPr>
        <xdr:cNvPr id="1139" name="Line 1556">
          <a:extLst>
            <a:ext uri="{FF2B5EF4-FFF2-40B4-BE49-F238E27FC236}">
              <a16:creationId xmlns:a16="http://schemas.microsoft.com/office/drawing/2014/main" id="{5E32C7C4-BBF4-4A78-8167-8C401A1CD02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83368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122</xdr:row>
      <xdr:rowOff>0</xdr:rowOff>
    </xdr:from>
    <xdr:to>
      <xdr:col>5</xdr:col>
      <xdr:colOff>342900</xdr:colOff>
      <xdr:row>123</xdr:row>
      <xdr:rowOff>0</xdr:rowOff>
    </xdr:to>
    <xdr:sp macro="" textlink="">
      <xdr:nvSpPr>
        <xdr:cNvPr id="1140" name="Line 1558">
          <a:extLst>
            <a:ext uri="{FF2B5EF4-FFF2-40B4-BE49-F238E27FC236}">
              <a16:creationId xmlns:a16="http://schemas.microsoft.com/office/drawing/2014/main" id="{D099B704-0789-4B03-9098-94C6C2981DB6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83368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122</xdr:row>
      <xdr:rowOff>0</xdr:rowOff>
    </xdr:from>
    <xdr:to>
      <xdr:col>4</xdr:col>
      <xdr:colOff>38100</xdr:colOff>
      <xdr:row>123</xdr:row>
      <xdr:rowOff>0</xdr:rowOff>
    </xdr:to>
    <xdr:sp macro="" textlink="">
      <xdr:nvSpPr>
        <xdr:cNvPr id="1141" name="Line 1559">
          <a:extLst>
            <a:ext uri="{FF2B5EF4-FFF2-40B4-BE49-F238E27FC236}">
              <a16:creationId xmlns:a16="http://schemas.microsoft.com/office/drawing/2014/main" id="{F23F7A22-4393-45DE-8E37-0D9BA919A35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83368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0</xdr:colOff>
      <xdr:row>123</xdr:row>
      <xdr:rowOff>0</xdr:rowOff>
    </xdr:to>
    <xdr:sp macro="" textlink="">
      <xdr:nvSpPr>
        <xdr:cNvPr id="1142" name="Line 1561">
          <a:extLst>
            <a:ext uri="{FF2B5EF4-FFF2-40B4-BE49-F238E27FC236}">
              <a16:creationId xmlns:a16="http://schemas.microsoft.com/office/drawing/2014/main" id="{9B998CCA-4789-4166-BBE3-DF1E4A2DA896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83368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123</xdr:row>
      <xdr:rowOff>0</xdr:rowOff>
    </xdr:from>
    <xdr:to>
      <xdr:col>3</xdr:col>
      <xdr:colOff>28575</xdr:colOff>
      <xdr:row>123</xdr:row>
      <xdr:rowOff>38100</xdr:rowOff>
    </xdr:to>
    <xdr:sp macro="" textlink="">
      <xdr:nvSpPr>
        <xdr:cNvPr id="1151" name="Line 1572">
          <a:extLst>
            <a:ext uri="{FF2B5EF4-FFF2-40B4-BE49-F238E27FC236}">
              <a16:creationId xmlns:a16="http://schemas.microsoft.com/office/drawing/2014/main" id="{CA02B38D-AFF4-4F44-8315-58DDD8AD9936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86226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123</xdr:row>
      <xdr:rowOff>0</xdr:rowOff>
    </xdr:from>
    <xdr:to>
      <xdr:col>5</xdr:col>
      <xdr:colOff>342900</xdr:colOff>
      <xdr:row>123</xdr:row>
      <xdr:rowOff>38100</xdr:rowOff>
    </xdr:to>
    <xdr:sp macro="" textlink="">
      <xdr:nvSpPr>
        <xdr:cNvPr id="1152" name="Line 1574">
          <a:extLst>
            <a:ext uri="{FF2B5EF4-FFF2-40B4-BE49-F238E27FC236}">
              <a16:creationId xmlns:a16="http://schemas.microsoft.com/office/drawing/2014/main" id="{DA8DDFA6-636C-4215-B047-825B998A9E52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86226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123</xdr:row>
      <xdr:rowOff>0</xdr:rowOff>
    </xdr:from>
    <xdr:to>
      <xdr:col>4</xdr:col>
      <xdr:colOff>38100</xdr:colOff>
      <xdr:row>123</xdr:row>
      <xdr:rowOff>38100</xdr:rowOff>
    </xdr:to>
    <xdr:sp macro="" textlink="">
      <xdr:nvSpPr>
        <xdr:cNvPr id="1153" name="Line 1575">
          <a:extLst>
            <a:ext uri="{FF2B5EF4-FFF2-40B4-BE49-F238E27FC236}">
              <a16:creationId xmlns:a16="http://schemas.microsoft.com/office/drawing/2014/main" id="{68F0CC64-4294-48C9-A70B-655A3917404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86226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123</xdr:row>
      <xdr:rowOff>0</xdr:rowOff>
    </xdr:from>
    <xdr:to>
      <xdr:col>2</xdr:col>
      <xdr:colOff>0</xdr:colOff>
      <xdr:row>123</xdr:row>
      <xdr:rowOff>38100</xdr:rowOff>
    </xdr:to>
    <xdr:sp macro="" textlink="">
      <xdr:nvSpPr>
        <xdr:cNvPr id="1154" name="Line 1577">
          <a:extLst>
            <a:ext uri="{FF2B5EF4-FFF2-40B4-BE49-F238E27FC236}">
              <a16:creationId xmlns:a16="http://schemas.microsoft.com/office/drawing/2014/main" id="{CBD2E8FF-335A-43F5-93A3-351944615A2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86226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123</xdr:row>
      <xdr:rowOff>0</xdr:rowOff>
    </xdr:from>
    <xdr:to>
      <xdr:col>3</xdr:col>
      <xdr:colOff>28575</xdr:colOff>
      <xdr:row>124</xdr:row>
      <xdr:rowOff>0</xdr:rowOff>
    </xdr:to>
    <xdr:sp macro="" textlink="">
      <xdr:nvSpPr>
        <xdr:cNvPr id="1157" name="Line 1580">
          <a:extLst>
            <a:ext uri="{FF2B5EF4-FFF2-40B4-BE49-F238E27FC236}">
              <a16:creationId xmlns:a16="http://schemas.microsoft.com/office/drawing/2014/main" id="{D65C887C-3BA0-4684-A2C2-019F32BF921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87655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123</xdr:row>
      <xdr:rowOff>0</xdr:rowOff>
    </xdr:from>
    <xdr:to>
      <xdr:col>5</xdr:col>
      <xdr:colOff>342900</xdr:colOff>
      <xdr:row>124</xdr:row>
      <xdr:rowOff>0</xdr:rowOff>
    </xdr:to>
    <xdr:sp macro="" textlink="">
      <xdr:nvSpPr>
        <xdr:cNvPr id="1158" name="Line 1582">
          <a:extLst>
            <a:ext uri="{FF2B5EF4-FFF2-40B4-BE49-F238E27FC236}">
              <a16:creationId xmlns:a16="http://schemas.microsoft.com/office/drawing/2014/main" id="{129C8BD6-6D50-4BBD-A1B3-1A71793B184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87655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123</xdr:row>
      <xdr:rowOff>0</xdr:rowOff>
    </xdr:from>
    <xdr:to>
      <xdr:col>4</xdr:col>
      <xdr:colOff>38100</xdr:colOff>
      <xdr:row>124</xdr:row>
      <xdr:rowOff>0</xdr:rowOff>
    </xdr:to>
    <xdr:sp macro="" textlink="">
      <xdr:nvSpPr>
        <xdr:cNvPr id="1159" name="Line 1583">
          <a:extLst>
            <a:ext uri="{FF2B5EF4-FFF2-40B4-BE49-F238E27FC236}">
              <a16:creationId xmlns:a16="http://schemas.microsoft.com/office/drawing/2014/main" id="{252BD311-3FF2-4A7B-9EE5-8ECE8B6908E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87655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123</xdr:row>
      <xdr:rowOff>0</xdr:rowOff>
    </xdr:from>
    <xdr:to>
      <xdr:col>2</xdr:col>
      <xdr:colOff>0</xdr:colOff>
      <xdr:row>124</xdr:row>
      <xdr:rowOff>0</xdr:rowOff>
    </xdr:to>
    <xdr:sp macro="" textlink="">
      <xdr:nvSpPr>
        <xdr:cNvPr id="1160" name="Line 1585">
          <a:extLst>
            <a:ext uri="{FF2B5EF4-FFF2-40B4-BE49-F238E27FC236}">
              <a16:creationId xmlns:a16="http://schemas.microsoft.com/office/drawing/2014/main" id="{58BCDD52-8151-4F61-83C1-0227CDF13DC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87655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124</xdr:row>
      <xdr:rowOff>0</xdr:rowOff>
    </xdr:from>
    <xdr:to>
      <xdr:col>3</xdr:col>
      <xdr:colOff>28575</xdr:colOff>
      <xdr:row>124</xdr:row>
      <xdr:rowOff>38100</xdr:rowOff>
    </xdr:to>
    <xdr:sp macro="" textlink="">
      <xdr:nvSpPr>
        <xdr:cNvPr id="1169" name="Line 1596">
          <a:extLst>
            <a:ext uri="{FF2B5EF4-FFF2-40B4-BE49-F238E27FC236}">
              <a16:creationId xmlns:a16="http://schemas.microsoft.com/office/drawing/2014/main" id="{2C2DDA77-2CB0-42F2-97D2-6B656F1525F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9051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124</xdr:row>
      <xdr:rowOff>0</xdr:rowOff>
    </xdr:from>
    <xdr:to>
      <xdr:col>5</xdr:col>
      <xdr:colOff>342900</xdr:colOff>
      <xdr:row>124</xdr:row>
      <xdr:rowOff>38100</xdr:rowOff>
    </xdr:to>
    <xdr:sp macro="" textlink="">
      <xdr:nvSpPr>
        <xdr:cNvPr id="1170" name="Line 1598">
          <a:extLst>
            <a:ext uri="{FF2B5EF4-FFF2-40B4-BE49-F238E27FC236}">
              <a16:creationId xmlns:a16="http://schemas.microsoft.com/office/drawing/2014/main" id="{9093553F-95ED-4565-96AC-4057C233614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90512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124</xdr:row>
      <xdr:rowOff>0</xdr:rowOff>
    </xdr:from>
    <xdr:to>
      <xdr:col>4</xdr:col>
      <xdr:colOff>38100</xdr:colOff>
      <xdr:row>124</xdr:row>
      <xdr:rowOff>38100</xdr:rowOff>
    </xdr:to>
    <xdr:sp macro="" textlink="">
      <xdr:nvSpPr>
        <xdr:cNvPr id="1171" name="Line 1599">
          <a:extLst>
            <a:ext uri="{FF2B5EF4-FFF2-40B4-BE49-F238E27FC236}">
              <a16:creationId xmlns:a16="http://schemas.microsoft.com/office/drawing/2014/main" id="{E9AC5A70-DE8D-4DE4-9388-9AC8D05492D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9051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124</xdr:row>
      <xdr:rowOff>0</xdr:rowOff>
    </xdr:from>
    <xdr:to>
      <xdr:col>2</xdr:col>
      <xdr:colOff>0</xdr:colOff>
      <xdr:row>124</xdr:row>
      <xdr:rowOff>38100</xdr:rowOff>
    </xdr:to>
    <xdr:sp macro="" textlink="">
      <xdr:nvSpPr>
        <xdr:cNvPr id="1172" name="Line 1601">
          <a:extLst>
            <a:ext uri="{FF2B5EF4-FFF2-40B4-BE49-F238E27FC236}">
              <a16:creationId xmlns:a16="http://schemas.microsoft.com/office/drawing/2014/main" id="{E2860DC7-05D5-48AD-89F0-5F6AE71CFF9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9051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124</xdr:row>
      <xdr:rowOff>0</xdr:rowOff>
    </xdr:from>
    <xdr:to>
      <xdr:col>3</xdr:col>
      <xdr:colOff>28575</xdr:colOff>
      <xdr:row>125</xdr:row>
      <xdr:rowOff>0</xdr:rowOff>
    </xdr:to>
    <xdr:sp macro="" textlink="">
      <xdr:nvSpPr>
        <xdr:cNvPr id="1175" name="Line 1604">
          <a:extLst>
            <a:ext uri="{FF2B5EF4-FFF2-40B4-BE49-F238E27FC236}">
              <a16:creationId xmlns:a16="http://schemas.microsoft.com/office/drawing/2014/main" id="{74D26609-F4F7-4255-9B18-87E9B35DA1B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91941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124</xdr:row>
      <xdr:rowOff>0</xdr:rowOff>
    </xdr:from>
    <xdr:to>
      <xdr:col>5</xdr:col>
      <xdr:colOff>342900</xdr:colOff>
      <xdr:row>125</xdr:row>
      <xdr:rowOff>0</xdr:rowOff>
    </xdr:to>
    <xdr:sp macro="" textlink="">
      <xdr:nvSpPr>
        <xdr:cNvPr id="1176" name="Line 1606">
          <a:extLst>
            <a:ext uri="{FF2B5EF4-FFF2-40B4-BE49-F238E27FC236}">
              <a16:creationId xmlns:a16="http://schemas.microsoft.com/office/drawing/2014/main" id="{76634F84-2E83-48FA-9019-0D2C58D90989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91941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124</xdr:row>
      <xdr:rowOff>0</xdr:rowOff>
    </xdr:from>
    <xdr:to>
      <xdr:col>4</xdr:col>
      <xdr:colOff>38100</xdr:colOff>
      <xdr:row>125</xdr:row>
      <xdr:rowOff>0</xdr:rowOff>
    </xdr:to>
    <xdr:sp macro="" textlink="">
      <xdr:nvSpPr>
        <xdr:cNvPr id="1177" name="Line 1607">
          <a:extLst>
            <a:ext uri="{FF2B5EF4-FFF2-40B4-BE49-F238E27FC236}">
              <a16:creationId xmlns:a16="http://schemas.microsoft.com/office/drawing/2014/main" id="{06C3E734-D744-4C96-A56B-47A38554A24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91941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124</xdr:row>
      <xdr:rowOff>0</xdr:rowOff>
    </xdr:from>
    <xdr:to>
      <xdr:col>2</xdr:col>
      <xdr:colOff>0</xdr:colOff>
      <xdr:row>125</xdr:row>
      <xdr:rowOff>0</xdr:rowOff>
    </xdr:to>
    <xdr:sp macro="" textlink="">
      <xdr:nvSpPr>
        <xdr:cNvPr id="1178" name="Line 1609">
          <a:extLst>
            <a:ext uri="{FF2B5EF4-FFF2-40B4-BE49-F238E27FC236}">
              <a16:creationId xmlns:a16="http://schemas.microsoft.com/office/drawing/2014/main" id="{3426E4D6-EEEB-42A0-AEBF-B8A731871CE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91941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125</xdr:row>
      <xdr:rowOff>0</xdr:rowOff>
    </xdr:from>
    <xdr:to>
      <xdr:col>3</xdr:col>
      <xdr:colOff>28575</xdr:colOff>
      <xdr:row>125</xdr:row>
      <xdr:rowOff>38100</xdr:rowOff>
    </xdr:to>
    <xdr:sp macro="" textlink="">
      <xdr:nvSpPr>
        <xdr:cNvPr id="1187" name="Line 1620">
          <a:extLst>
            <a:ext uri="{FF2B5EF4-FFF2-40B4-BE49-F238E27FC236}">
              <a16:creationId xmlns:a16="http://schemas.microsoft.com/office/drawing/2014/main" id="{250D72ED-6A58-4CBD-8565-74442048D81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94798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125</xdr:row>
      <xdr:rowOff>0</xdr:rowOff>
    </xdr:from>
    <xdr:to>
      <xdr:col>5</xdr:col>
      <xdr:colOff>342900</xdr:colOff>
      <xdr:row>125</xdr:row>
      <xdr:rowOff>38100</xdr:rowOff>
    </xdr:to>
    <xdr:sp macro="" textlink="">
      <xdr:nvSpPr>
        <xdr:cNvPr id="1188" name="Line 1622">
          <a:extLst>
            <a:ext uri="{FF2B5EF4-FFF2-40B4-BE49-F238E27FC236}">
              <a16:creationId xmlns:a16="http://schemas.microsoft.com/office/drawing/2014/main" id="{31958E66-AF2D-4AA2-9E17-9EC072554C2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94798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125</xdr:row>
      <xdr:rowOff>0</xdr:rowOff>
    </xdr:from>
    <xdr:to>
      <xdr:col>4</xdr:col>
      <xdr:colOff>38100</xdr:colOff>
      <xdr:row>125</xdr:row>
      <xdr:rowOff>38100</xdr:rowOff>
    </xdr:to>
    <xdr:sp macro="" textlink="">
      <xdr:nvSpPr>
        <xdr:cNvPr id="1189" name="Line 1623">
          <a:extLst>
            <a:ext uri="{FF2B5EF4-FFF2-40B4-BE49-F238E27FC236}">
              <a16:creationId xmlns:a16="http://schemas.microsoft.com/office/drawing/2014/main" id="{CEBAECAB-B71F-4DCB-AE57-98F00BEABDA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94798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125</xdr:row>
      <xdr:rowOff>0</xdr:rowOff>
    </xdr:from>
    <xdr:to>
      <xdr:col>2</xdr:col>
      <xdr:colOff>0</xdr:colOff>
      <xdr:row>125</xdr:row>
      <xdr:rowOff>38100</xdr:rowOff>
    </xdr:to>
    <xdr:sp macro="" textlink="">
      <xdr:nvSpPr>
        <xdr:cNvPr id="1190" name="Line 1625">
          <a:extLst>
            <a:ext uri="{FF2B5EF4-FFF2-40B4-BE49-F238E27FC236}">
              <a16:creationId xmlns:a16="http://schemas.microsoft.com/office/drawing/2014/main" id="{FEA333FE-1D58-492F-887E-BCD1510BD15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94798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125</xdr:row>
      <xdr:rowOff>0</xdr:rowOff>
    </xdr:from>
    <xdr:to>
      <xdr:col>3</xdr:col>
      <xdr:colOff>28575</xdr:colOff>
      <xdr:row>126</xdr:row>
      <xdr:rowOff>0</xdr:rowOff>
    </xdr:to>
    <xdr:sp macro="" textlink="">
      <xdr:nvSpPr>
        <xdr:cNvPr id="1193" name="Line 1628">
          <a:extLst>
            <a:ext uri="{FF2B5EF4-FFF2-40B4-BE49-F238E27FC236}">
              <a16:creationId xmlns:a16="http://schemas.microsoft.com/office/drawing/2014/main" id="{9E000F2B-08BA-46DB-9A70-0EAB16489CB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96227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125</xdr:row>
      <xdr:rowOff>0</xdr:rowOff>
    </xdr:from>
    <xdr:to>
      <xdr:col>5</xdr:col>
      <xdr:colOff>342900</xdr:colOff>
      <xdr:row>126</xdr:row>
      <xdr:rowOff>0</xdr:rowOff>
    </xdr:to>
    <xdr:sp macro="" textlink="">
      <xdr:nvSpPr>
        <xdr:cNvPr id="1194" name="Line 1630">
          <a:extLst>
            <a:ext uri="{FF2B5EF4-FFF2-40B4-BE49-F238E27FC236}">
              <a16:creationId xmlns:a16="http://schemas.microsoft.com/office/drawing/2014/main" id="{22403B42-0E21-4103-BFF4-EB37B22A513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96227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125</xdr:row>
      <xdr:rowOff>0</xdr:rowOff>
    </xdr:from>
    <xdr:to>
      <xdr:col>4</xdr:col>
      <xdr:colOff>38100</xdr:colOff>
      <xdr:row>126</xdr:row>
      <xdr:rowOff>0</xdr:rowOff>
    </xdr:to>
    <xdr:sp macro="" textlink="">
      <xdr:nvSpPr>
        <xdr:cNvPr id="1195" name="Line 1631">
          <a:extLst>
            <a:ext uri="{FF2B5EF4-FFF2-40B4-BE49-F238E27FC236}">
              <a16:creationId xmlns:a16="http://schemas.microsoft.com/office/drawing/2014/main" id="{4A79B450-AD36-4B86-A156-9107CC2645C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96227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125</xdr:row>
      <xdr:rowOff>0</xdr:rowOff>
    </xdr:from>
    <xdr:to>
      <xdr:col>2</xdr:col>
      <xdr:colOff>0</xdr:colOff>
      <xdr:row>126</xdr:row>
      <xdr:rowOff>0</xdr:rowOff>
    </xdr:to>
    <xdr:sp macro="" textlink="">
      <xdr:nvSpPr>
        <xdr:cNvPr id="1196" name="Line 1633">
          <a:extLst>
            <a:ext uri="{FF2B5EF4-FFF2-40B4-BE49-F238E27FC236}">
              <a16:creationId xmlns:a16="http://schemas.microsoft.com/office/drawing/2014/main" id="{A5EE1D4D-CFD6-49CD-B7CA-25F61B48C1F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96227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126</xdr:row>
      <xdr:rowOff>0</xdr:rowOff>
    </xdr:from>
    <xdr:to>
      <xdr:col>3</xdr:col>
      <xdr:colOff>28575</xdr:colOff>
      <xdr:row>126</xdr:row>
      <xdr:rowOff>38100</xdr:rowOff>
    </xdr:to>
    <xdr:sp macro="" textlink="">
      <xdr:nvSpPr>
        <xdr:cNvPr id="1205" name="Line 1644">
          <a:extLst>
            <a:ext uri="{FF2B5EF4-FFF2-40B4-BE49-F238E27FC236}">
              <a16:creationId xmlns:a16="http://schemas.microsoft.com/office/drawing/2014/main" id="{29333BA7-F12E-4C69-B439-EA9FE6D9F49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299085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126</xdr:row>
      <xdr:rowOff>0</xdr:rowOff>
    </xdr:from>
    <xdr:to>
      <xdr:col>5</xdr:col>
      <xdr:colOff>342900</xdr:colOff>
      <xdr:row>126</xdr:row>
      <xdr:rowOff>38100</xdr:rowOff>
    </xdr:to>
    <xdr:sp macro="" textlink="">
      <xdr:nvSpPr>
        <xdr:cNvPr id="1206" name="Line 1646">
          <a:extLst>
            <a:ext uri="{FF2B5EF4-FFF2-40B4-BE49-F238E27FC236}">
              <a16:creationId xmlns:a16="http://schemas.microsoft.com/office/drawing/2014/main" id="{1A43E20C-F3C6-4991-841E-9D0D615B46A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299085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126</xdr:row>
      <xdr:rowOff>0</xdr:rowOff>
    </xdr:from>
    <xdr:to>
      <xdr:col>4</xdr:col>
      <xdr:colOff>38100</xdr:colOff>
      <xdr:row>126</xdr:row>
      <xdr:rowOff>38100</xdr:rowOff>
    </xdr:to>
    <xdr:sp macro="" textlink="">
      <xdr:nvSpPr>
        <xdr:cNvPr id="1207" name="Line 1647">
          <a:extLst>
            <a:ext uri="{FF2B5EF4-FFF2-40B4-BE49-F238E27FC236}">
              <a16:creationId xmlns:a16="http://schemas.microsoft.com/office/drawing/2014/main" id="{FB3A011F-A02B-4537-9FBD-55A36835637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299085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126</xdr:row>
      <xdr:rowOff>0</xdr:rowOff>
    </xdr:from>
    <xdr:to>
      <xdr:col>2</xdr:col>
      <xdr:colOff>0</xdr:colOff>
      <xdr:row>126</xdr:row>
      <xdr:rowOff>38100</xdr:rowOff>
    </xdr:to>
    <xdr:sp macro="" textlink="">
      <xdr:nvSpPr>
        <xdr:cNvPr id="1208" name="Line 1649">
          <a:extLst>
            <a:ext uri="{FF2B5EF4-FFF2-40B4-BE49-F238E27FC236}">
              <a16:creationId xmlns:a16="http://schemas.microsoft.com/office/drawing/2014/main" id="{09E97E41-5667-4B90-BC17-8414A6AD71A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299085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126</xdr:row>
      <xdr:rowOff>0</xdr:rowOff>
    </xdr:from>
    <xdr:to>
      <xdr:col>3</xdr:col>
      <xdr:colOff>28575</xdr:colOff>
      <xdr:row>127</xdr:row>
      <xdr:rowOff>0</xdr:rowOff>
    </xdr:to>
    <xdr:sp macro="" textlink="">
      <xdr:nvSpPr>
        <xdr:cNvPr id="1211" name="Line 1652">
          <a:extLst>
            <a:ext uri="{FF2B5EF4-FFF2-40B4-BE49-F238E27FC236}">
              <a16:creationId xmlns:a16="http://schemas.microsoft.com/office/drawing/2014/main" id="{CDCF130D-2CD5-4C6E-A61B-628E7F9D009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0051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126</xdr:row>
      <xdr:rowOff>0</xdr:rowOff>
    </xdr:from>
    <xdr:to>
      <xdr:col>5</xdr:col>
      <xdr:colOff>342900</xdr:colOff>
      <xdr:row>127</xdr:row>
      <xdr:rowOff>0</xdr:rowOff>
    </xdr:to>
    <xdr:sp macro="" textlink="">
      <xdr:nvSpPr>
        <xdr:cNvPr id="1212" name="Line 1654">
          <a:extLst>
            <a:ext uri="{FF2B5EF4-FFF2-40B4-BE49-F238E27FC236}">
              <a16:creationId xmlns:a16="http://schemas.microsoft.com/office/drawing/2014/main" id="{57116B36-0A98-4248-9CC7-655856DA800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0051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126</xdr:row>
      <xdr:rowOff>0</xdr:rowOff>
    </xdr:from>
    <xdr:to>
      <xdr:col>4</xdr:col>
      <xdr:colOff>38100</xdr:colOff>
      <xdr:row>127</xdr:row>
      <xdr:rowOff>0</xdr:rowOff>
    </xdr:to>
    <xdr:sp macro="" textlink="">
      <xdr:nvSpPr>
        <xdr:cNvPr id="1213" name="Line 1655">
          <a:extLst>
            <a:ext uri="{FF2B5EF4-FFF2-40B4-BE49-F238E27FC236}">
              <a16:creationId xmlns:a16="http://schemas.microsoft.com/office/drawing/2014/main" id="{70DF1A09-47AA-46E4-9CD8-AF85222E7D0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0051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126</xdr:row>
      <xdr:rowOff>0</xdr:rowOff>
    </xdr:from>
    <xdr:to>
      <xdr:col>2</xdr:col>
      <xdr:colOff>0</xdr:colOff>
      <xdr:row>127</xdr:row>
      <xdr:rowOff>0</xdr:rowOff>
    </xdr:to>
    <xdr:sp macro="" textlink="">
      <xdr:nvSpPr>
        <xdr:cNvPr id="1214" name="Line 1657">
          <a:extLst>
            <a:ext uri="{FF2B5EF4-FFF2-40B4-BE49-F238E27FC236}">
              <a16:creationId xmlns:a16="http://schemas.microsoft.com/office/drawing/2014/main" id="{13CD5359-8669-481A-AF96-81ADB4B776E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0051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127</xdr:row>
      <xdr:rowOff>0</xdr:rowOff>
    </xdr:from>
    <xdr:to>
      <xdr:col>3</xdr:col>
      <xdr:colOff>28575</xdr:colOff>
      <xdr:row>127</xdr:row>
      <xdr:rowOff>38100</xdr:rowOff>
    </xdr:to>
    <xdr:sp macro="" textlink="">
      <xdr:nvSpPr>
        <xdr:cNvPr id="1223" name="Line 1668">
          <a:extLst>
            <a:ext uri="{FF2B5EF4-FFF2-40B4-BE49-F238E27FC236}">
              <a16:creationId xmlns:a16="http://schemas.microsoft.com/office/drawing/2014/main" id="{10372888-92A9-40AC-AF6C-BB209E85636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034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127</xdr:row>
      <xdr:rowOff>0</xdr:rowOff>
    </xdr:from>
    <xdr:to>
      <xdr:col>5</xdr:col>
      <xdr:colOff>342900</xdr:colOff>
      <xdr:row>127</xdr:row>
      <xdr:rowOff>38100</xdr:rowOff>
    </xdr:to>
    <xdr:sp macro="" textlink="">
      <xdr:nvSpPr>
        <xdr:cNvPr id="1224" name="Line 1670">
          <a:extLst>
            <a:ext uri="{FF2B5EF4-FFF2-40B4-BE49-F238E27FC236}">
              <a16:creationId xmlns:a16="http://schemas.microsoft.com/office/drawing/2014/main" id="{8CCBC15E-11A1-4581-B83B-7A6EB807677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03466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127</xdr:row>
      <xdr:rowOff>0</xdr:rowOff>
    </xdr:from>
    <xdr:to>
      <xdr:col>4</xdr:col>
      <xdr:colOff>38100</xdr:colOff>
      <xdr:row>127</xdr:row>
      <xdr:rowOff>38100</xdr:rowOff>
    </xdr:to>
    <xdr:sp macro="" textlink="">
      <xdr:nvSpPr>
        <xdr:cNvPr id="1225" name="Line 1671">
          <a:extLst>
            <a:ext uri="{FF2B5EF4-FFF2-40B4-BE49-F238E27FC236}">
              <a16:creationId xmlns:a16="http://schemas.microsoft.com/office/drawing/2014/main" id="{5EEAA35D-28B8-4F6C-99B7-1B7F0B23140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034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127</xdr:row>
      <xdr:rowOff>0</xdr:rowOff>
    </xdr:from>
    <xdr:to>
      <xdr:col>2</xdr:col>
      <xdr:colOff>0</xdr:colOff>
      <xdr:row>127</xdr:row>
      <xdr:rowOff>38100</xdr:rowOff>
    </xdr:to>
    <xdr:sp macro="" textlink="">
      <xdr:nvSpPr>
        <xdr:cNvPr id="1226" name="Line 1673">
          <a:extLst>
            <a:ext uri="{FF2B5EF4-FFF2-40B4-BE49-F238E27FC236}">
              <a16:creationId xmlns:a16="http://schemas.microsoft.com/office/drawing/2014/main" id="{BDBC80DF-5F5A-4FAD-8925-EC94F51E115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0346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127</xdr:row>
      <xdr:rowOff>0</xdr:rowOff>
    </xdr:from>
    <xdr:to>
      <xdr:col>3</xdr:col>
      <xdr:colOff>28575</xdr:colOff>
      <xdr:row>128</xdr:row>
      <xdr:rowOff>0</xdr:rowOff>
    </xdr:to>
    <xdr:sp macro="" textlink="">
      <xdr:nvSpPr>
        <xdr:cNvPr id="1229" name="Line 1676">
          <a:extLst>
            <a:ext uri="{FF2B5EF4-FFF2-40B4-BE49-F238E27FC236}">
              <a16:creationId xmlns:a16="http://schemas.microsoft.com/office/drawing/2014/main" id="{93EF93E9-C15C-4B85-ACBA-2D1EFC22BFE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048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127</xdr:row>
      <xdr:rowOff>0</xdr:rowOff>
    </xdr:from>
    <xdr:to>
      <xdr:col>5</xdr:col>
      <xdr:colOff>342900</xdr:colOff>
      <xdr:row>128</xdr:row>
      <xdr:rowOff>0</xdr:rowOff>
    </xdr:to>
    <xdr:sp macro="" textlink="">
      <xdr:nvSpPr>
        <xdr:cNvPr id="1230" name="Line 1678">
          <a:extLst>
            <a:ext uri="{FF2B5EF4-FFF2-40B4-BE49-F238E27FC236}">
              <a16:creationId xmlns:a16="http://schemas.microsoft.com/office/drawing/2014/main" id="{C96D6341-515D-4F87-85D6-376A010FFA8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048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127</xdr:row>
      <xdr:rowOff>0</xdr:rowOff>
    </xdr:from>
    <xdr:to>
      <xdr:col>4</xdr:col>
      <xdr:colOff>38100</xdr:colOff>
      <xdr:row>128</xdr:row>
      <xdr:rowOff>0</xdr:rowOff>
    </xdr:to>
    <xdr:sp macro="" textlink="">
      <xdr:nvSpPr>
        <xdr:cNvPr id="1231" name="Line 1679">
          <a:extLst>
            <a:ext uri="{FF2B5EF4-FFF2-40B4-BE49-F238E27FC236}">
              <a16:creationId xmlns:a16="http://schemas.microsoft.com/office/drawing/2014/main" id="{25CA1E9A-C6FB-447A-AB38-53D97C47532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048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127</xdr:row>
      <xdr:rowOff>0</xdr:rowOff>
    </xdr:from>
    <xdr:to>
      <xdr:col>2</xdr:col>
      <xdr:colOff>0</xdr:colOff>
      <xdr:row>128</xdr:row>
      <xdr:rowOff>0</xdr:rowOff>
    </xdr:to>
    <xdr:sp macro="" textlink="">
      <xdr:nvSpPr>
        <xdr:cNvPr id="1232" name="Line 1681">
          <a:extLst>
            <a:ext uri="{FF2B5EF4-FFF2-40B4-BE49-F238E27FC236}">
              <a16:creationId xmlns:a16="http://schemas.microsoft.com/office/drawing/2014/main" id="{245000D3-9474-4F98-B538-E17570F7AFA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048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128</xdr:row>
      <xdr:rowOff>0</xdr:rowOff>
    </xdr:from>
    <xdr:to>
      <xdr:col>3</xdr:col>
      <xdr:colOff>28575</xdr:colOff>
      <xdr:row>128</xdr:row>
      <xdr:rowOff>38100</xdr:rowOff>
    </xdr:to>
    <xdr:sp macro="" textlink="">
      <xdr:nvSpPr>
        <xdr:cNvPr id="1241" name="Line 1692">
          <a:extLst>
            <a:ext uri="{FF2B5EF4-FFF2-40B4-BE49-F238E27FC236}">
              <a16:creationId xmlns:a16="http://schemas.microsoft.com/office/drawing/2014/main" id="{07CBA418-89B0-4778-BAC7-27DE53DDD63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077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128</xdr:row>
      <xdr:rowOff>0</xdr:rowOff>
    </xdr:from>
    <xdr:to>
      <xdr:col>5</xdr:col>
      <xdr:colOff>342900</xdr:colOff>
      <xdr:row>128</xdr:row>
      <xdr:rowOff>38100</xdr:rowOff>
    </xdr:to>
    <xdr:sp macro="" textlink="">
      <xdr:nvSpPr>
        <xdr:cNvPr id="1242" name="Line 1694">
          <a:extLst>
            <a:ext uri="{FF2B5EF4-FFF2-40B4-BE49-F238E27FC236}">
              <a16:creationId xmlns:a16="http://schemas.microsoft.com/office/drawing/2014/main" id="{C42B4711-59BE-44AF-B1AA-7258DFB7BE3C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07752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128</xdr:row>
      <xdr:rowOff>0</xdr:rowOff>
    </xdr:from>
    <xdr:to>
      <xdr:col>4</xdr:col>
      <xdr:colOff>38100</xdr:colOff>
      <xdr:row>128</xdr:row>
      <xdr:rowOff>38100</xdr:rowOff>
    </xdr:to>
    <xdr:sp macro="" textlink="">
      <xdr:nvSpPr>
        <xdr:cNvPr id="1243" name="Line 1695">
          <a:extLst>
            <a:ext uri="{FF2B5EF4-FFF2-40B4-BE49-F238E27FC236}">
              <a16:creationId xmlns:a16="http://schemas.microsoft.com/office/drawing/2014/main" id="{8538100D-189E-44B2-813A-4E874B97D73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077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128</xdr:row>
      <xdr:rowOff>0</xdr:rowOff>
    </xdr:from>
    <xdr:to>
      <xdr:col>2</xdr:col>
      <xdr:colOff>0</xdr:colOff>
      <xdr:row>128</xdr:row>
      <xdr:rowOff>38100</xdr:rowOff>
    </xdr:to>
    <xdr:sp macro="" textlink="">
      <xdr:nvSpPr>
        <xdr:cNvPr id="1244" name="Line 1697">
          <a:extLst>
            <a:ext uri="{FF2B5EF4-FFF2-40B4-BE49-F238E27FC236}">
              <a16:creationId xmlns:a16="http://schemas.microsoft.com/office/drawing/2014/main" id="{938B31AC-765D-4983-95A8-D3F1B9555D3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0775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128</xdr:row>
      <xdr:rowOff>0</xdr:rowOff>
    </xdr:from>
    <xdr:to>
      <xdr:col>3</xdr:col>
      <xdr:colOff>28575</xdr:colOff>
      <xdr:row>129</xdr:row>
      <xdr:rowOff>0</xdr:rowOff>
    </xdr:to>
    <xdr:sp macro="" textlink="">
      <xdr:nvSpPr>
        <xdr:cNvPr id="1247" name="Line 1700">
          <a:extLst>
            <a:ext uri="{FF2B5EF4-FFF2-40B4-BE49-F238E27FC236}">
              <a16:creationId xmlns:a16="http://schemas.microsoft.com/office/drawing/2014/main" id="{3F85EF38-F7E4-4781-ABED-3709E4B347A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091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128</xdr:row>
      <xdr:rowOff>0</xdr:rowOff>
    </xdr:from>
    <xdr:to>
      <xdr:col>5</xdr:col>
      <xdr:colOff>342900</xdr:colOff>
      <xdr:row>129</xdr:row>
      <xdr:rowOff>0</xdr:rowOff>
    </xdr:to>
    <xdr:sp macro="" textlink="">
      <xdr:nvSpPr>
        <xdr:cNvPr id="1248" name="Line 1702">
          <a:extLst>
            <a:ext uri="{FF2B5EF4-FFF2-40B4-BE49-F238E27FC236}">
              <a16:creationId xmlns:a16="http://schemas.microsoft.com/office/drawing/2014/main" id="{6302143C-8B6A-44DC-8129-357D6ACCE9F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091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128</xdr:row>
      <xdr:rowOff>0</xdr:rowOff>
    </xdr:from>
    <xdr:to>
      <xdr:col>4</xdr:col>
      <xdr:colOff>38100</xdr:colOff>
      <xdr:row>129</xdr:row>
      <xdr:rowOff>0</xdr:rowOff>
    </xdr:to>
    <xdr:sp macro="" textlink="">
      <xdr:nvSpPr>
        <xdr:cNvPr id="1249" name="Line 1703">
          <a:extLst>
            <a:ext uri="{FF2B5EF4-FFF2-40B4-BE49-F238E27FC236}">
              <a16:creationId xmlns:a16="http://schemas.microsoft.com/office/drawing/2014/main" id="{5CA7F00D-19AB-465F-87BB-CEEB9E4F8E0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091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128</xdr:row>
      <xdr:rowOff>0</xdr:rowOff>
    </xdr:from>
    <xdr:to>
      <xdr:col>2</xdr:col>
      <xdr:colOff>0</xdr:colOff>
      <xdr:row>129</xdr:row>
      <xdr:rowOff>0</xdr:rowOff>
    </xdr:to>
    <xdr:sp macro="" textlink="">
      <xdr:nvSpPr>
        <xdr:cNvPr id="1250" name="Line 1705">
          <a:extLst>
            <a:ext uri="{FF2B5EF4-FFF2-40B4-BE49-F238E27FC236}">
              <a16:creationId xmlns:a16="http://schemas.microsoft.com/office/drawing/2014/main" id="{5457BE9F-3E3D-4683-BC6D-3FDA9A0A1C8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091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129</xdr:row>
      <xdr:rowOff>0</xdr:rowOff>
    </xdr:from>
    <xdr:to>
      <xdr:col>3</xdr:col>
      <xdr:colOff>28575</xdr:colOff>
      <xdr:row>129</xdr:row>
      <xdr:rowOff>38100</xdr:rowOff>
    </xdr:to>
    <xdr:sp macro="" textlink="">
      <xdr:nvSpPr>
        <xdr:cNvPr id="1259" name="Line 1716">
          <a:extLst>
            <a:ext uri="{FF2B5EF4-FFF2-40B4-BE49-F238E27FC236}">
              <a16:creationId xmlns:a16="http://schemas.microsoft.com/office/drawing/2014/main" id="{055958E4-1B19-48BA-9ADA-2776BC2D3E5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120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129</xdr:row>
      <xdr:rowOff>0</xdr:rowOff>
    </xdr:from>
    <xdr:to>
      <xdr:col>5</xdr:col>
      <xdr:colOff>342900</xdr:colOff>
      <xdr:row>129</xdr:row>
      <xdr:rowOff>38100</xdr:rowOff>
    </xdr:to>
    <xdr:sp macro="" textlink="">
      <xdr:nvSpPr>
        <xdr:cNvPr id="1260" name="Line 1718">
          <a:extLst>
            <a:ext uri="{FF2B5EF4-FFF2-40B4-BE49-F238E27FC236}">
              <a16:creationId xmlns:a16="http://schemas.microsoft.com/office/drawing/2014/main" id="{D0B67615-4AC3-4560-B4BE-5289F3B5767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12039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129</xdr:row>
      <xdr:rowOff>0</xdr:rowOff>
    </xdr:from>
    <xdr:to>
      <xdr:col>4</xdr:col>
      <xdr:colOff>38100</xdr:colOff>
      <xdr:row>129</xdr:row>
      <xdr:rowOff>38100</xdr:rowOff>
    </xdr:to>
    <xdr:sp macro="" textlink="">
      <xdr:nvSpPr>
        <xdr:cNvPr id="1261" name="Line 1719">
          <a:extLst>
            <a:ext uri="{FF2B5EF4-FFF2-40B4-BE49-F238E27FC236}">
              <a16:creationId xmlns:a16="http://schemas.microsoft.com/office/drawing/2014/main" id="{9B223934-FF6A-4C74-8581-459DAA69F07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120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129</xdr:row>
      <xdr:rowOff>0</xdr:rowOff>
    </xdr:from>
    <xdr:to>
      <xdr:col>2</xdr:col>
      <xdr:colOff>0</xdr:colOff>
      <xdr:row>129</xdr:row>
      <xdr:rowOff>38100</xdr:rowOff>
    </xdr:to>
    <xdr:sp macro="" textlink="">
      <xdr:nvSpPr>
        <xdr:cNvPr id="1262" name="Line 1721">
          <a:extLst>
            <a:ext uri="{FF2B5EF4-FFF2-40B4-BE49-F238E27FC236}">
              <a16:creationId xmlns:a16="http://schemas.microsoft.com/office/drawing/2014/main" id="{65BEFEC4-52F6-431D-A8A6-732EC1F63C2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1203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129</xdr:row>
      <xdr:rowOff>0</xdr:rowOff>
    </xdr:from>
    <xdr:to>
      <xdr:col>3</xdr:col>
      <xdr:colOff>28575</xdr:colOff>
      <xdr:row>130</xdr:row>
      <xdr:rowOff>0</xdr:rowOff>
    </xdr:to>
    <xdr:sp macro="" textlink="">
      <xdr:nvSpPr>
        <xdr:cNvPr id="1265" name="Line 1724">
          <a:extLst>
            <a:ext uri="{FF2B5EF4-FFF2-40B4-BE49-F238E27FC236}">
              <a16:creationId xmlns:a16="http://schemas.microsoft.com/office/drawing/2014/main" id="{960D8B2C-6612-4D47-B4AB-6AF00D14338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134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129</xdr:row>
      <xdr:rowOff>0</xdr:rowOff>
    </xdr:from>
    <xdr:to>
      <xdr:col>5</xdr:col>
      <xdr:colOff>342900</xdr:colOff>
      <xdr:row>130</xdr:row>
      <xdr:rowOff>0</xdr:rowOff>
    </xdr:to>
    <xdr:sp macro="" textlink="">
      <xdr:nvSpPr>
        <xdr:cNvPr id="1266" name="Line 1726">
          <a:extLst>
            <a:ext uri="{FF2B5EF4-FFF2-40B4-BE49-F238E27FC236}">
              <a16:creationId xmlns:a16="http://schemas.microsoft.com/office/drawing/2014/main" id="{DD277D2C-EB5D-4481-A952-F80966C5B1FC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134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129</xdr:row>
      <xdr:rowOff>0</xdr:rowOff>
    </xdr:from>
    <xdr:to>
      <xdr:col>4</xdr:col>
      <xdr:colOff>38100</xdr:colOff>
      <xdr:row>130</xdr:row>
      <xdr:rowOff>0</xdr:rowOff>
    </xdr:to>
    <xdr:sp macro="" textlink="">
      <xdr:nvSpPr>
        <xdr:cNvPr id="1267" name="Line 1727">
          <a:extLst>
            <a:ext uri="{FF2B5EF4-FFF2-40B4-BE49-F238E27FC236}">
              <a16:creationId xmlns:a16="http://schemas.microsoft.com/office/drawing/2014/main" id="{5B20D605-ACEB-4978-8F33-D879A04520E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134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129</xdr:row>
      <xdr:rowOff>0</xdr:rowOff>
    </xdr:from>
    <xdr:to>
      <xdr:col>2</xdr:col>
      <xdr:colOff>0</xdr:colOff>
      <xdr:row>130</xdr:row>
      <xdr:rowOff>0</xdr:rowOff>
    </xdr:to>
    <xdr:sp macro="" textlink="">
      <xdr:nvSpPr>
        <xdr:cNvPr id="1268" name="Line 1729">
          <a:extLst>
            <a:ext uri="{FF2B5EF4-FFF2-40B4-BE49-F238E27FC236}">
              <a16:creationId xmlns:a16="http://schemas.microsoft.com/office/drawing/2014/main" id="{B0824A96-6627-419C-A861-D8E4DA5B9236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134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130</xdr:row>
      <xdr:rowOff>0</xdr:rowOff>
    </xdr:from>
    <xdr:to>
      <xdr:col>3</xdr:col>
      <xdr:colOff>28575</xdr:colOff>
      <xdr:row>130</xdr:row>
      <xdr:rowOff>38100</xdr:rowOff>
    </xdr:to>
    <xdr:sp macro="" textlink="">
      <xdr:nvSpPr>
        <xdr:cNvPr id="1277" name="Line 1740">
          <a:extLst>
            <a:ext uri="{FF2B5EF4-FFF2-40B4-BE49-F238E27FC236}">
              <a16:creationId xmlns:a16="http://schemas.microsoft.com/office/drawing/2014/main" id="{944BDA71-F84F-4F05-BA21-783A2CC20A4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1642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130</xdr:row>
      <xdr:rowOff>0</xdr:rowOff>
    </xdr:from>
    <xdr:to>
      <xdr:col>5</xdr:col>
      <xdr:colOff>342900</xdr:colOff>
      <xdr:row>130</xdr:row>
      <xdr:rowOff>38100</xdr:rowOff>
    </xdr:to>
    <xdr:sp macro="" textlink="">
      <xdr:nvSpPr>
        <xdr:cNvPr id="1278" name="Line 1742">
          <a:extLst>
            <a:ext uri="{FF2B5EF4-FFF2-40B4-BE49-F238E27FC236}">
              <a16:creationId xmlns:a16="http://schemas.microsoft.com/office/drawing/2014/main" id="{9B718DCA-07B6-4093-9125-A3214F09ECC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16420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130</xdr:row>
      <xdr:rowOff>0</xdr:rowOff>
    </xdr:from>
    <xdr:to>
      <xdr:col>4</xdr:col>
      <xdr:colOff>38100</xdr:colOff>
      <xdr:row>130</xdr:row>
      <xdr:rowOff>38100</xdr:rowOff>
    </xdr:to>
    <xdr:sp macro="" textlink="">
      <xdr:nvSpPr>
        <xdr:cNvPr id="1279" name="Line 1743">
          <a:extLst>
            <a:ext uri="{FF2B5EF4-FFF2-40B4-BE49-F238E27FC236}">
              <a16:creationId xmlns:a16="http://schemas.microsoft.com/office/drawing/2014/main" id="{F5654190-7104-4C1A-A6A3-50E34DC4AD7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1642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130</xdr:row>
      <xdr:rowOff>0</xdr:rowOff>
    </xdr:from>
    <xdr:to>
      <xdr:col>2</xdr:col>
      <xdr:colOff>0</xdr:colOff>
      <xdr:row>130</xdr:row>
      <xdr:rowOff>38100</xdr:rowOff>
    </xdr:to>
    <xdr:sp macro="" textlink="">
      <xdr:nvSpPr>
        <xdr:cNvPr id="1280" name="Line 1745">
          <a:extLst>
            <a:ext uri="{FF2B5EF4-FFF2-40B4-BE49-F238E27FC236}">
              <a16:creationId xmlns:a16="http://schemas.microsoft.com/office/drawing/2014/main" id="{02A383D6-4AB1-4163-8FCD-51026CA0E00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1642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130</xdr:row>
      <xdr:rowOff>0</xdr:rowOff>
    </xdr:from>
    <xdr:to>
      <xdr:col>3</xdr:col>
      <xdr:colOff>28575</xdr:colOff>
      <xdr:row>131</xdr:row>
      <xdr:rowOff>0</xdr:rowOff>
    </xdr:to>
    <xdr:sp macro="" textlink="">
      <xdr:nvSpPr>
        <xdr:cNvPr id="1283" name="Line 1748">
          <a:extLst>
            <a:ext uri="{FF2B5EF4-FFF2-40B4-BE49-F238E27FC236}">
              <a16:creationId xmlns:a16="http://schemas.microsoft.com/office/drawing/2014/main" id="{1ED6F1DD-9495-4F65-A597-4E11EF375C3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1784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130</xdr:row>
      <xdr:rowOff>0</xdr:rowOff>
    </xdr:from>
    <xdr:to>
      <xdr:col>5</xdr:col>
      <xdr:colOff>342900</xdr:colOff>
      <xdr:row>131</xdr:row>
      <xdr:rowOff>0</xdr:rowOff>
    </xdr:to>
    <xdr:sp macro="" textlink="">
      <xdr:nvSpPr>
        <xdr:cNvPr id="1284" name="Line 1750">
          <a:extLst>
            <a:ext uri="{FF2B5EF4-FFF2-40B4-BE49-F238E27FC236}">
              <a16:creationId xmlns:a16="http://schemas.microsoft.com/office/drawing/2014/main" id="{3D7AE204-03E9-4CD4-9609-C82BCB5A817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1784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130</xdr:row>
      <xdr:rowOff>0</xdr:rowOff>
    </xdr:from>
    <xdr:to>
      <xdr:col>4</xdr:col>
      <xdr:colOff>38100</xdr:colOff>
      <xdr:row>131</xdr:row>
      <xdr:rowOff>0</xdr:rowOff>
    </xdr:to>
    <xdr:sp macro="" textlink="">
      <xdr:nvSpPr>
        <xdr:cNvPr id="1285" name="Line 1751">
          <a:extLst>
            <a:ext uri="{FF2B5EF4-FFF2-40B4-BE49-F238E27FC236}">
              <a16:creationId xmlns:a16="http://schemas.microsoft.com/office/drawing/2014/main" id="{D6BE6186-801B-47D6-9969-D4C0B874441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1784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130</xdr:row>
      <xdr:rowOff>0</xdr:rowOff>
    </xdr:from>
    <xdr:to>
      <xdr:col>2</xdr:col>
      <xdr:colOff>0</xdr:colOff>
      <xdr:row>131</xdr:row>
      <xdr:rowOff>0</xdr:rowOff>
    </xdr:to>
    <xdr:sp macro="" textlink="">
      <xdr:nvSpPr>
        <xdr:cNvPr id="1286" name="Line 1753">
          <a:extLst>
            <a:ext uri="{FF2B5EF4-FFF2-40B4-BE49-F238E27FC236}">
              <a16:creationId xmlns:a16="http://schemas.microsoft.com/office/drawing/2014/main" id="{AEA0B655-A308-4C97-B8EF-E78B34F3825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1784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131</xdr:row>
      <xdr:rowOff>0</xdr:rowOff>
    </xdr:from>
    <xdr:to>
      <xdr:col>3</xdr:col>
      <xdr:colOff>28575</xdr:colOff>
      <xdr:row>131</xdr:row>
      <xdr:rowOff>38100</xdr:rowOff>
    </xdr:to>
    <xdr:sp macro="" textlink="">
      <xdr:nvSpPr>
        <xdr:cNvPr id="1295" name="Line 1764">
          <a:extLst>
            <a:ext uri="{FF2B5EF4-FFF2-40B4-BE49-F238E27FC236}">
              <a16:creationId xmlns:a16="http://schemas.microsoft.com/office/drawing/2014/main" id="{3F3936E5-56F2-4877-9E7F-2AF397D0C529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2070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131</xdr:row>
      <xdr:rowOff>0</xdr:rowOff>
    </xdr:from>
    <xdr:to>
      <xdr:col>5</xdr:col>
      <xdr:colOff>342900</xdr:colOff>
      <xdr:row>131</xdr:row>
      <xdr:rowOff>38100</xdr:rowOff>
    </xdr:to>
    <xdr:sp macro="" textlink="">
      <xdr:nvSpPr>
        <xdr:cNvPr id="1296" name="Line 1766">
          <a:extLst>
            <a:ext uri="{FF2B5EF4-FFF2-40B4-BE49-F238E27FC236}">
              <a16:creationId xmlns:a16="http://schemas.microsoft.com/office/drawing/2014/main" id="{AED3EE3D-7895-4BDE-B6EF-1D2DCB5AED72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20706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131</xdr:row>
      <xdr:rowOff>0</xdr:rowOff>
    </xdr:from>
    <xdr:to>
      <xdr:col>4</xdr:col>
      <xdr:colOff>38100</xdr:colOff>
      <xdr:row>131</xdr:row>
      <xdr:rowOff>38100</xdr:rowOff>
    </xdr:to>
    <xdr:sp macro="" textlink="">
      <xdr:nvSpPr>
        <xdr:cNvPr id="1297" name="Line 1767">
          <a:extLst>
            <a:ext uri="{FF2B5EF4-FFF2-40B4-BE49-F238E27FC236}">
              <a16:creationId xmlns:a16="http://schemas.microsoft.com/office/drawing/2014/main" id="{31B76EF9-0953-4BD0-B825-156A17070BA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2070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131</xdr:row>
      <xdr:rowOff>0</xdr:rowOff>
    </xdr:from>
    <xdr:to>
      <xdr:col>2</xdr:col>
      <xdr:colOff>0</xdr:colOff>
      <xdr:row>131</xdr:row>
      <xdr:rowOff>38100</xdr:rowOff>
    </xdr:to>
    <xdr:sp macro="" textlink="">
      <xdr:nvSpPr>
        <xdr:cNvPr id="1298" name="Line 1769">
          <a:extLst>
            <a:ext uri="{FF2B5EF4-FFF2-40B4-BE49-F238E27FC236}">
              <a16:creationId xmlns:a16="http://schemas.microsoft.com/office/drawing/2014/main" id="{F14B1AC3-5D19-411C-BE53-15639E743CF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2070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131</xdr:row>
      <xdr:rowOff>0</xdr:rowOff>
    </xdr:from>
    <xdr:to>
      <xdr:col>3</xdr:col>
      <xdr:colOff>28575</xdr:colOff>
      <xdr:row>132</xdr:row>
      <xdr:rowOff>0</xdr:rowOff>
    </xdr:to>
    <xdr:sp macro="" textlink="">
      <xdr:nvSpPr>
        <xdr:cNvPr id="1301" name="Line 1772">
          <a:extLst>
            <a:ext uri="{FF2B5EF4-FFF2-40B4-BE49-F238E27FC236}">
              <a16:creationId xmlns:a16="http://schemas.microsoft.com/office/drawing/2014/main" id="{5424E405-5218-4A14-B434-0A4F0F710AA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2213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131</xdr:row>
      <xdr:rowOff>0</xdr:rowOff>
    </xdr:from>
    <xdr:to>
      <xdr:col>5</xdr:col>
      <xdr:colOff>342900</xdr:colOff>
      <xdr:row>132</xdr:row>
      <xdr:rowOff>0</xdr:rowOff>
    </xdr:to>
    <xdr:sp macro="" textlink="">
      <xdr:nvSpPr>
        <xdr:cNvPr id="1302" name="Line 1774">
          <a:extLst>
            <a:ext uri="{FF2B5EF4-FFF2-40B4-BE49-F238E27FC236}">
              <a16:creationId xmlns:a16="http://schemas.microsoft.com/office/drawing/2014/main" id="{FD329CBF-2717-44BA-950F-CC348CCCA592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2213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131</xdr:row>
      <xdr:rowOff>0</xdr:rowOff>
    </xdr:from>
    <xdr:to>
      <xdr:col>4</xdr:col>
      <xdr:colOff>38100</xdr:colOff>
      <xdr:row>132</xdr:row>
      <xdr:rowOff>0</xdr:rowOff>
    </xdr:to>
    <xdr:sp macro="" textlink="">
      <xdr:nvSpPr>
        <xdr:cNvPr id="1303" name="Line 1775">
          <a:extLst>
            <a:ext uri="{FF2B5EF4-FFF2-40B4-BE49-F238E27FC236}">
              <a16:creationId xmlns:a16="http://schemas.microsoft.com/office/drawing/2014/main" id="{D6BFB005-BF8B-4C12-837E-5F7704DD58D5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2213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131</xdr:row>
      <xdr:rowOff>0</xdr:rowOff>
    </xdr:from>
    <xdr:to>
      <xdr:col>2</xdr:col>
      <xdr:colOff>0</xdr:colOff>
      <xdr:row>132</xdr:row>
      <xdr:rowOff>0</xdr:rowOff>
    </xdr:to>
    <xdr:sp macro="" textlink="">
      <xdr:nvSpPr>
        <xdr:cNvPr id="1304" name="Line 1777">
          <a:extLst>
            <a:ext uri="{FF2B5EF4-FFF2-40B4-BE49-F238E27FC236}">
              <a16:creationId xmlns:a16="http://schemas.microsoft.com/office/drawing/2014/main" id="{C08EA369-4737-4FCB-A5DB-27C59A29DB0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2213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132</xdr:row>
      <xdr:rowOff>0</xdr:rowOff>
    </xdr:from>
    <xdr:to>
      <xdr:col>3</xdr:col>
      <xdr:colOff>28575</xdr:colOff>
      <xdr:row>132</xdr:row>
      <xdr:rowOff>38100</xdr:rowOff>
    </xdr:to>
    <xdr:sp macro="" textlink="">
      <xdr:nvSpPr>
        <xdr:cNvPr id="1313" name="Line 1788">
          <a:extLst>
            <a:ext uri="{FF2B5EF4-FFF2-40B4-BE49-F238E27FC236}">
              <a16:creationId xmlns:a16="http://schemas.microsoft.com/office/drawing/2014/main" id="{880E5B3B-7C75-4D95-82DE-7420F6FD9FC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2499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132</xdr:row>
      <xdr:rowOff>0</xdr:rowOff>
    </xdr:from>
    <xdr:to>
      <xdr:col>5</xdr:col>
      <xdr:colOff>342900</xdr:colOff>
      <xdr:row>132</xdr:row>
      <xdr:rowOff>38100</xdr:rowOff>
    </xdr:to>
    <xdr:sp macro="" textlink="">
      <xdr:nvSpPr>
        <xdr:cNvPr id="1314" name="Line 1790">
          <a:extLst>
            <a:ext uri="{FF2B5EF4-FFF2-40B4-BE49-F238E27FC236}">
              <a16:creationId xmlns:a16="http://schemas.microsoft.com/office/drawing/2014/main" id="{500FE253-504A-4146-A8A5-92FA768374E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24993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132</xdr:row>
      <xdr:rowOff>0</xdr:rowOff>
    </xdr:from>
    <xdr:to>
      <xdr:col>4</xdr:col>
      <xdr:colOff>38100</xdr:colOff>
      <xdr:row>132</xdr:row>
      <xdr:rowOff>38100</xdr:rowOff>
    </xdr:to>
    <xdr:sp macro="" textlink="">
      <xdr:nvSpPr>
        <xdr:cNvPr id="1315" name="Line 1791">
          <a:extLst>
            <a:ext uri="{FF2B5EF4-FFF2-40B4-BE49-F238E27FC236}">
              <a16:creationId xmlns:a16="http://schemas.microsoft.com/office/drawing/2014/main" id="{FF2B57A8-BBC4-4189-B896-1634741469B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2499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132</xdr:row>
      <xdr:rowOff>0</xdr:rowOff>
    </xdr:from>
    <xdr:to>
      <xdr:col>2</xdr:col>
      <xdr:colOff>0</xdr:colOff>
      <xdr:row>132</xdr:row>
      <xdr:rowOff>38100</xdr:rowOff>
    </xdr:to>
    <xdr:sp macro="" textlink="">
      <xdr:nvSpPr>
        <xdr:cNvPr id="1316" name="Line 1793">
          <a:extLst>
            <a:ext uri="{FF2B5EF4-FFF2-40B4-BE49-F238E27FC236}">
              <a16:creationId xmlns:a16="http://schemas.microsoft.com/office/drawing/2014/main" id="{220A7BCC-A9A0-4AAE-B479-BE80ED243CB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2499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132</xdr:row>
      <xdr:rowOff>0</xdr:rowOff>
    </xdr:from>
    <xdr:to>
      <xdr:col>3</xdr:col>
      <xdr:colOff>28575</xdr:colOff>
      <xdr:row>133</xdr:row>
      <xdr:rowOff>0</xdr:rowOff>
    </xdr:to>
    <xdr:sp macro="" textlink="">
      <xdr:nvSpPr>
        <xdr:cNvPr id="1319" name="Line 1796">
          <a:extLst>
            <a:ext uri="{FF2B5EF4-FFF2-40B4-BE49-F238E27FC236}">
              <a16:creationId xmlns:a16="http://schemas.microsoft.com/office/drawing/2014/main" id="{783E5CE7-FFF0-4F29-9190-3C0699E055B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264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132</xdr:row>
      <xdr:rowOff>0</xdr:rowOff>
    </xdr:from>
    <xdr:to>
      <xdr:col>5</xdr:col>
      <xdr:colOff>342900</xdr:colOff>
      <xdr:row>133</xdr:row>
      <xdr:rowOff>0</xdr:rowOff>
    </xdr:to>
    <xdr:sp macro="" textlink="">
      <xdr:nvSpPr>
        <xdr:cNvPr id="1320" name="Line 1798">
          <a:extLst>
            <a:ext uri="{FF2B5EF4-FFF2-40B4-BE49-F238E27FC236}">
              <a16:creationId xmlns:a16="http://schemas.microsoft.com/office/drawing/2014/main" id="{0A7B923B-A40F-4A44-8D67-9139CDC65BA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264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132</xdr:row>
      <xdr:rowOff>0</xdr:rowOff>
    </xdr:from>
    <xdr:to>
      <xdr:col>4</xdr:col>
      <xdr:colOff>38100</xdr:colOff>
      <xdr:row>133</xdr:row>
      <xdr:rowOff>0</xdr:rowOff>
    </xdr:to>
    <xdr:sp macro="" textlink="">
      <xdr:nvSpPr>
        <xdr:cNvPr id="1321" name="Line 1799">
          <a:extLst>
            <a:ext uri="{FF2B5EF4-FFF2-40B4-BE49-F238E27FC236}">
              <a16:creationId xmlns:a16="http://schemas.microsoft.com/office/drawing/2014/main" id="{7A4B05F8-69BD-40DD-898E-A635994E8EA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264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132</xdr:row>
      <xdr:rowOff>0</xdr:rowOff>
    </xdr:from>
    <xdr:to>
      <xdr:col>2</xdr:col>
      <xdr:colOff>0</xdr:colOff>
      <xdr:row>133</xdr:row>
      <xdr:rowOff>0</xdr:rowOff>
    </xdr:to>
    <xdr:sp macro="" textlink="">
      <xdr:nvSpPr>
        <xdr:cNvPr id="1322" name="Line 1801">
          <a:extLst>
            <a:ext uri="{FF2B5EF4-FFF2-40B4-BE49-F238E27FC236}">
              <a16:creationId xmlns:a16="http://schemas.microsoft.com/office/drawing/2014/main" id="{8728A1EA-EDC8-45EA-B35C-DB3798C775F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2642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133</xdr:row>
      <xdr:rowOff>0</xdr:rowOff>
    </xdr:from>
    <xdr:to>
      <xdr:col>3</xdr:col>
      <xdr:colOff>28575</xdr:colOff>
      <xdr:row>133</xdr:row>
      <xdr:rowOff>38100</xdr:rowOff>
    </xdr:to>
    <xdr:sp macro="" textlink="">
      <xdr:nvSpPr>
        <xdr:cNvPr id="1331" name="Line 1812">
          <a:extLst>
            <a:ext uri="{FF2B5EF4-FFF2-40B4-BE49-F238E27FC236}">
              <a16:creationId xmlns:a16="http://schemas.microsoft.com/office/drawing/2014/main" id="{818279B2-1BA8-4C53-9CC5-35673FA9E4C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2927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133</xdr:row>
      <xdr:rowOff>0</xdr:rowOff>
    </xdr:from>
    <xdr:to>
      <xdr:col>5</xdr:col>
      <xdr:colOff>342900</xdr:colOff>
      <xdr:row>133</xdr:row>
      <xdr:rowOff>38100</xdr:rowOff>
    </xdr:to>
    <xdr:sp macro="" textlink="">
      <xdr:nvSpPr>
        <xdr:cNvPr id="1332" name="Line 1814">
          <a:extLst>
            <a:ext uri="{FF2B5EF4-FFF2-40B4-BE49-F238E27FC236}">
              <a16:creationId xmlns:a16="http://schemas.microsoft.com/office/drawing/2014/main" id="{BE3DA920-92A9-420C-A595-591B3F7DA61D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29279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133</xdr:row>
      <xdr:rowOff>0</xdr:rowOff>
    </xdr:from>
    <xdr:to>
      <xdr:col>4</xdr:col>
      <xdr:colOff>38100</xdr:colOff>
      <xdr:row>133</xdr:row>
      <xdr:rowOff>38100</xdr:rowOff>
    </xdr:to>
    <xdr:sp macro="" textlink="">
      <xdr:nvSpPr>
        <xdr:cNvPr id="1333" name="Line 1815">
          <a:extLst>
            <a:ext uri="{FF2B5EF4-FFF2-40B4-BE49-F238E27FC236}">
              <a16:creationId xmlns:a16="http://schemas.microsoft.com/office/drawing/2014/main" id="{F2364AC3-39D3-4BC1-8D9B-330539EC6CF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2927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133</xdr:row>
      <xdr:rowOff>0</xdr:rowOff>
    </xdr:from>
    <xdr:to>
      <xdr:col>2</xdr:col>
      <xdr:colOff>0</xdr:colOff>
      <xdr:row>133</xdr:row>
      <xdr:rowOff>38100</xdr:rowOff>
    </xdr:to>
    <xdr:sp macro="" textlink="">
      <xdr:nvSpPr>
        <xdr:cNvPr id="1334" name="Line 1817">
          <a:extLst>
            <a:ext uri="{FF2B5EF4-FFF2-40B4-BE49-F238E27FC236}">
              <a16:creationId xmlns:a16="http://schemas.microsoft.com/office/drawing/2014/main" id="{4D3A696A-407B-4D20-90F6-231426179FC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2927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133</xdr:row>
      <xdr:rowOff>0</xdr:rowOff>
    </xdr:from>
    <xdr:to>
      <xdr:col>3</xdr:col>
      <xdr:colOff>28575</xdr:colOff>
      <xdr:row>134</xdr:row>
      <xdr:rowOff>0</xdr:rowOff>
    </xdr:to>
    <xdr:sp macro="" textlink="">
      <xdr:nvSpPr>
        <xdr:cNvPr id="1337" name="Line 1820">
          <a:extLst>
            <a:ext uri="{FF2B5EF4-FFF2-40B4-BE49-F238E27FC236}">
              <a16:creationId xmlns:a16="http://schemas.microsoft.com/office/drawing/2014/main" id="{94454A2D-DC4A-4278-8F45-01D35FA0CC8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307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133</xdr:row>
      <xdr:rowOff>0</xdr:rowOff>
    </xdr:from>
    <xdr:to>
      <xdr:col>5</xdr:col>
      <xdr:colOff>342900</xdr:colOff>
      <xdr:row>134</xdr:row>
      <xdr:rowOff>0</xdr:rowOff>
    </xdr:to>
    <xdr:sp macro="" textlink="">
      <xdr:nvSpPr>
        <xdr:cNvPr id="1338" name="Line 1822">
          <a:extLst>
            <a:ext uri="{FF2B5EF4-FFF2-40B4-BE49-F238E27FC236}">
              <a16:creationId xmlns:a16="http://schemas.microsoft.com/office/drawing/2014/main" id="{623DCD74-CDE3-4F34-8190-EAE1B51D0F8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307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133</xdr:row>
      <xdr:rowOff>0</xdr:rowOff>
    </xdr:from>
    <xdr:to>
      <xdr:col>4</xdr:col>
      <xdr:colOff>38100</xdr:colOff>
      <xdr:row>134</xdr:row>
      <xdr:rowOff>0</xdr:rowOff>
    </xdr:to>
    <xdr:sp macro="" textlink="">
      <xdr:nvSpPr>
        <xdr:cNvPr id="1339" name="Line 1823">
          <a:extLst>
            <a:ext uri="{FF2B5EF4-FFF2-40B4-BE49-F238E27FC236}">
              <a16:creationId xmlns:a16="http://schemas.microsoft.com/office/drawing/2014/main" id="{46BCF755-D300-45AA-BDA7-35D13FCD0F1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307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133</xdr:row>
      <xdr:rowOff>0</xdr:rowOff>
    </xdr:from>
    <xdr:to>
      <xdr:col>2</xdr:col>
      <xdr:colOff>0</xdr:colOff>
      <xdr:row>134</xdr:row>
      <xdr:rowOff>0</xdr:rowOff>
    </xdr:to>
    <xdr:sp macro="" textlink="">
      <xdr:nvSpPr>
        <xdr:cNvPr id="1340" name="Line 1825">
          <a:extLst>
            <a:ext uri="{FF2B5EF4-FFF2-40B4-BE49-F238E27FC236}">
              <a16:creationId xmlns:a16="http://schemas.microsoft.com/office/drawing/2014/main" id="{4D7766FB-1FB9-4BD0-A59D-FC63C4A12E5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3070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134</xdr:row>
      <xdr:rowOff>0</xdr:rowOff>
    </xdr:from>
    <xdr:to>
      <xdr:col>3</xdr:col>
      <xdr:colOff>28575</xdr:colOff>
      <xdr:row>134</xdr:row>
      <xdr:rowOff>38100</xdr:rowOff>
    </xdr:to>
    <xdr:sp macro="" textlink="">
      <xdr:nvSpPr>
        <xdr:cNvPr id="1349" name="Line 1836">
          <a:extLst>
            <a:ext uri="{FF2B5EF4-FFF2-40B4-BE49-F238E27FC236}">
              <a16:creationId xmlns:a16="http://schemas.microsoft.com/office/drawing/2014/main" id="{E6C5BEEA-F285-4A16-B7F3-5AB6C15318F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335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134</xdr:row>
      <xdr:rowOff>0</xdr:rowOff>
    </xdr:from>
    <xdr:to>
      <xdr:col>5</xdr:col>
      <xdr:colOff>342900</xdr:colOff>
      <xdr:row>134</xdr:row>
      <xdr:rowOff>38100</xdr:rowOff>
    </xdr:to>
    <xdr:sp macro="" textlink="">
      <xdr:nvSpPr>
        <xdr:cNvPr id="1350" name="Line 1838">
          <a:extLst>
            <a:ext uri="{FF2B5EF4-FFF2-40B4-BE49-F238E27FC236}">
              <a16:creationId xmlns:a16="http://schemas.microsoft.com/office/drawing/2014/main" id="{7CF60BFF-2D10-4219-A73C-3348AEA6806C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33565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134</xdr:row>
      <xdr:rowOff>0</xdr:rowOff>
    </xdr:from>
    <xdr:to>
      <xdr:col>4</xdr:col>
      <xdr:colOff>38100</xdr:colOff>
      <xdr:row>134</xdr:row>
      <xdr:rowOff>38100</xdr:rowOff>
    </xdr:to>
    <xdr:sp macro="" textlink="">
      <xdr:nvSpPr>
        <xdr:cNvPr id="1351" name="Line 1839">
          <a:extLst>
            <a:ext uri="{FF2B5EF4-FFF2-40B4-BE49-F238E27FC236}">
              <a16:creationId xmlns:a16="http://schemas.microsoft.com/office/drawing/2014/main" id="{1DE8EED9-901A-4BE3-92A7-FA2EA1E716E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335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134</xdr:row>
      <xdr:rowOff>0</xdr:rowOff>
    </xdr:from>
    <xdr:to>
      <xdr:col>2</xdr:col>
      <xdr:colOff>0</xdr:colOff>
      <xdr:row>134</xdr:row>
      <xdr:rowOff>38100</xdr:rowOff>
    </xdr:to>
    <xdr:sp macro="" textlink="">
      <xdr:nvSpPr>
        <xdr:cNvPr id="1352" name="Line 1841">
          <a:extLst>
            <a:ext uri="{FF2B5EF4-FFF2-40B4-BE49-F238E27FC236}">
              <a16:creationId xmlns:a16="http://schemas.microsoft.com/office/drawing/2014/main" id="{D82D0008-A287-4F29-8B50-E0175B67A1DE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335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134</xdr:row>
      <xdr:rowOff>0</xdr:rowOff>
    </xdr:from>
    <xdr:to>
      <xdr:col>3</xdr:col>
      <xdr:colOff>28575</xdr:colOff>
      <xdr:row>135</xdr:row>
      <xdr:rowOff>0</xdr:rowOff>
    </xdr:to>
    <xdr:sp macro="" textlink="">
      <xdr:nvSpPr>
        <xdr:cNvPr id="1355" name="Line 1844">
          <a:extLst>
            <a:ext uri="{FF2B5EF4-FFF2-40B4-BE49-F238E27FC236}">
              <a16:creationId xmlns:a16="http://schemas.microsoft.com/office/drawing/2014/main" id="{3F10B3BC-5620-449C-82CD-13EACE1F0E2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349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134</xdr:row>
      <xdr:rowOff>0</xdr:rowOff>
    </xdr:from>
    <xdr:to>
      <xdr:col>5</xdr:col>
      <xdr:colOff>342900</xdr:colOff>
      <xdr:row>135</xdr:row>
      <xdr:rowOff>0</xdr:rowOff>
    </xdr:to>
    <xdr:sp macro="" textlink="">
      <xdr:nvSpPr>
        <xdr:cNvPr id="1356" name="Line 1846">
          <a:extLst>
            <a:ext uri="{FF2B5EF4-FFF2-40B4-BE49-F238E27FC236}">
              <a16:creationId xmlns:a16="http://schemas.microsoft.com/office/drawing/2014/main" id="{80B98EB4-28F9-47F4-B6D8-07266437B14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349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134</xdr:row>
      <xdr:rowOff>0</xdr:rowOff>
    </xdr:from>
    <xdr:to>
      <xdr:col>4</xdr:col>
      <xdr:colOff>38100</xdr:colOff>
      <xdr:row>135</xdr:row>
      <xdr:rowOff>0</xdr:rowOff>
    </xdr:to>
    <xdr:sp macro="" textlink="">
      <xdr:nvSpPr>
        <xdr:cNvPr id="1357" name="Line 1847">
          <a:extLst>
            <a:ext uri="{FF2B5EF4-FFF2-40B4-BE49-F238E27FC236}">
              <a16:creationId xmlns:a16="http://schemas.microsoft.com/office/drawing/2014/main" id="{6166E66B-D683-4BA3-B497-543DD3708C6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349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134</xdr:row>
      <xdr:rowOff>0</xdr:rowOff>
    </xdr:from>
    <xdr:to>
      <xdr:col>2</xdr:col>
      <xdr:colOff>0</xdr:colOff>
      <xdr:row>135</xdr:row>
      <xdr:rowOff>0</xdr:rowOff>
    </xdr:to>
    <xdr:sp macro="" textlink="">
      <xdr:nvSpPr>
        <xdr:cNvPr id="1358" name="Line 1849">
          <a:extLst>
            <a:ext uri="{FF2B5EF4-FFF2-40B4-BE49-F238E27FC236}">
              <a16:creationId xmlns:a16="http://schemas.microsoft.com/office/drawing/2014/main" id="{A460CEDD-C7FB-4D3C-9A1B-A96636002F9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3499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136</xdr:row>
      <xdr:rowOff>0</xdr:rowOff>
    </xdr:from>
    <xdr:to>
      <xdr:col>3</xdr:col>
      <xdr:colOff>28575</xdr:colOff>
      <xdr:row>136</xdr:row>
      <xdr:rowOff>38100</xdr:rowOff>
    </xdr:to>
    <xdr:sp macro="" textlink="">
      <xdr:nvSpPr>
        <xdr:cNvPr id="1367" name="Line 1860">
          <a:extLst>
            <a:ext uri="{FF2B5EF4-FFF2-40B4-BE49-F238E27FC236}">
              <a16:creationId xmlns:a16="http://schemas.microsoft.com/office/drawing/2014/main" id="{5527662A-EC7B-410A-8F7D-5DCBBB26AA6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378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136</xdr:row>
      <xdr:rowOff>0</xdr:rowOff>
    </xdr:from>
    <xdr:to>
      <xdr:col>5</xdr:col>
      <xdr:colOff>342900</xdr:colOff>
      <xdr:row>136</xdr:row>
      <xdr:rowOff>38100</xdr:rowOff>
    </xdr:to>
    <xdr:sp macro="" textlink="">
      <xdr:nvSpPr>
        <xdr:cNvPr id="1368" name="Line 1862">
          <a:extLst>
            <a:ext uri="{FF2B5EF4-FFF2-40B4-BE49-F238E27FC236}">
              <a16:creationId xmlns:a16="http://schemas.microsoft.com/office/drawing/2014/main" id="{322AC5B0-8420-4208-9814-344B75B3886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37851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136</xdr:row>
      <xdr:rowOff>0</xdr:rowOff>
    </xdr:from>
    <xdr:to>
      <xdr:col>4</xdr:col>
      <xdr:colOff>38100</xdr:colOff>
      <xdr:row>136</xdr:row>
      <xdr:rowOff>38100</xdr:rowOff>
    </xdr:to>
    <xdr:sp macro="" textlink="">
      <xdr:nvSpPr>
        <xdr:cNvPr id="1369" name="Line 1863">
          <a:extLst>
            <a:ext uri="{FF2B5EF4-FFF2-40B4-BE49-F238E27FC236}">
              <a16:creationId xmlns:a16="http://schemas.microsoft.com/office/drawing/2014/main" id="{FCFBED7E-FB06-46E0-BD11-2AF5EFC0BF22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378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136</xdr:row>
      <xdr:rowOff>0</xdr:rowOff>
    </xdr:from>
    <xdr:to>
      <xdr:col>2</xdr:col>
      <xdr:colOff>0</xdr:colOff>
      <xdr:row>136</xdr:row>
      <xdr:rowOff>38100</xdr:rowOff>
    </xdr:to>
    <xdr:sp macro="" textlink="">
      <xdr:nvSpPr>
        <xdr:cNvPr id="1370" name="Line 1865">
          <a:extLst>
            <a:ext uri="{FF2B5EF4-FFF2-40B4-BE49-F238E27FC236}">
              <a16:creationId xmlns:a16="http://schemas.microsoft.com/office/drawing/2014/main" id="{55A6ED8A-9CA2-42E0-ADCB-A287325E1A7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378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136</xdr:row>
      <xdr:rowOff>0</xdr:rowOff>
    </xdr:from>
    <xdr:to>
      <xdr:col>3</xdr:col>
      <xdr:colOff>28575</xdr:colOff>
      <xdr:row>137</xdr:row>
      <xdr:rowOff>0</xdr:rowOff>
    </xdr:to>
    <xdr:sp macro="" textlink="">
      <xdr:nvSpPr>
        <xdr:cNvPr id="1373" name="Line 1868">
          <a:extLst>
            <a:ext uri="{FF2B5EF4-FFF2-40B4-BE49-F238E27FC236}">
              <a16:creationId xmlns:a16="http://schemas.microsoft.com/office/drawing/2014/main" id="{9A8DD331-7796-4772-BE4F-D8D8DB216F1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392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136</xdr:row>
      <xdr:rowOff>0</xdr:rowOff>
    </xdr:from>
    <xdr:to>
      <xdr:col>5</xdr:col>
      <xdr:colOff>342900</xdr:colOff>
      <xdr:row>137</xdr:row>
      <xdr:rowOff>0</xdr:rowOff>
    </xdr:to>
    <xdr:sp macro="" textlink="">
      <xdr:nvSpPr>
        <xdr:cNvPr id="1374" name="Line 1870">
          <a:extLst>
            <a:ext uri="{FF2B5EF4-FFF2-40B4-BE49-F238E27FC236}">
              <a16:creationId xmlns:a16="http://schemas.microsoft.com/office/drawing/2014/main" id="{A48027E3-2708-4BAB-A245-C49390EB856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392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136</xdr:row>
      <xdr:rowOff>0</xdr:rowOff>
    </xdr:from>
    <xdr:to>
      <xdr:col>4</xdr:col>
      <xdr:colOff>38100</xdr:colOff>
      <xdr:row>137</xdr:row>
      <xdr:rowOff>0</xdr:rowOff>
    </xdr:to>
    <xdr:sp macro="" textlink="">
      <xdr:nvSpPr>
        <xdr:cNvPr id="1375" name="Line 1871">
          <a:extLst>
            <a:ext uri="{FF2B5EF4-FFF2-40B4-BE49-F238E27FC236}">
              <a16:creationId xmlns:a16="http://schemas.microsoft.com/office/drawing/2014/main" id="{F02932A1-1062-43CA-A09E-10C4B206A82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392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136</xdr:row>
      <xdr:rowOff>0</xdr:rowOff>
    </xdr:from>
    <xdr:to>
      <xdr:col>2</xdr:col>
      <xdr:colOff>0</xdr:colOff>
      <xdr:row>137</xdr:row>
      <xdr:rowOff>0</xdr:rowOff>
    </xdr:to>
    <xdr:sp macro="" textlink="">
      <xdr:nvSpPr>
        <xdr:cNvPr id="1376" name="Line 1873">
          <a:extLst>
            <a:ext uri="{FF2B5EF4-FFF2-40B4-BE49-F238E27FC236}">
              <a16:creationId xmlns:a16="http://schemas.microsoft.com/office/drawing/2014/main" id="{D1BBC161-1857-4ED2-9E11-5A855EEB0FD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3928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138</xdr:row>
      <xdr:rowOff>0</xdr:rowOff>
    </xdr:from>
    <xdr:to>
      <xdr:col>3</xdr:col>
      <xdr:colOff>28575</xdr:colOff>
      <xdr:row>139</xdr:row>
      <xdr:rowOff>0</xdr:rowOff>
    </xdr:to>
    <xdr:sp macro="" textlink="">
      <xdr:nvSpPr>
        <xdr:cNvPr id="1399" name="Line 1902">
          <a:extLst>
            <a:ext uri="{FF2B5EF4-FFF2-40B4-BE49-F238E27FC236}">
              <a16:creationId xmlns:a16="http://schemas.microsoft.com/office/drawing/2014/main" id="{413631B0-03E3-4219-8B3C-B8EF4584488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46805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138</xdr:row>
      <xdr:rowOff>0</xdr:rowOff>
    </xdr:from>
    <xdr:to>
      <xdr:col>5</xdr:col>
      <xdr:colOff>342900</xdr:colOff>
      <xdr:row>139</xdr:row>
      <xdr:rowOff>0</xdr:rowOff>
    </xdr:to>
    <xdr:sp macro="" textlink="">
      <xdr:nvSpPr>
        <xdr:cNvPr id="1400" name="Line 1904">
          <a:extLst>
            <a:ext uri="{FF2B5EF4-FFF2-40B4-BE49-F238E27FC236}">
              <a16:creationId xmlns:a16="http://schemas.microsoft.com/office/drawing/2014/main" id="{59F01CA0-171D-4814-B647-751876B7F79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46805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138</xdr:row>
      <xdr:rowOff>0</xdr:rowOff>
    </xdr:from>
    <xdr:to>
      <xdr:col>4</xdr:col>
      <xdr:colOff>38100</xdr:colOff>
      <xdr:row>139</xdr:row>
      <xdr:rowOff>0</xdr:rowOff>
    </xdr:to>
    <xdr:sp macro="" textlink="">
      <xdr:nvSpPr>
        <xdr:cNvPr id="1401" name="Line 1905">
          <a:extLst>
            <a:ext uri="{FF2B5EF4-FFF2-40B4-BE49-F238E27FC236}">
              <a16:creationId xmlns:a16="http://schemas.microsoft.com/office/drawing/2014/main" id="{26732B19-5ABB-4222-A7E7-85A7A107076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46805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138</xdr:row>
      <xdr:rowOff>0</xdr:rowOff>
    </xdr:from>
    <xdr:to>
      <xdr:col>2</xdr:col>
      <xdr:colOff>0</xdr:colOff>
      <xdr:row>139</xdr:row>
      <xdr:rowOff>0</xdr:rowOff>
    </xdr:to>
    <xdr:sp macro="" textlink="">
      <xdr:nvSpPr>
        <xdr:cNvPr id="1402" name="Line 1907">
          <a:extLst>
            <a:ext uri="{FF2B5EF4-FFF2-40B4-BE49-F238E27FC236}">
              <a16:creationId xmlns:a16="http://schemas.microsoft.com/office/drawing/2014/main" id="{1302404D-1EF4-45F8-A633-4FBA9CCFAAC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4680525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140</xdr:row>
      <xdr:rowOff>0</xdr:rowOff>
    </xdr:from>
    <xdr:to>
      <xdr:col>3</xdr:col>
      <xdr:colOff>28575</xdr:colOff>
      <xdr:row>140</xdr:row>
      <xdr:rowOff>38100</xdr:rowOff>
    </xdr:to>
    <xdr:sp macro="" textlink="">
      <xdr:nvSpPr>
        <xdr:cNvPr id="1411" name="Line 1918">
          <a:extLst>
            <a:ext uri="{FF2B5EF4-FFF2-40B4-BE49-F238E27FC236}">
              <a16:creationId xmlns:a16="http://schemas.microsoft.com/office/drawing/2014/main" id="{836F9A2B-D10F-4F97-851A-B0E8151FB0C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4966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140</xdr:row>
      <xdr:rowOff>0</xdr:rowOff>
    </xdr:from>
    <xdr:to>
      <xdr:col>5</xdr:col>
      <xdr:colOff>342900</xdr:colOff>
      <xdr:row>140</xdr:row>
      <xdr:rowOff>38100</xdr:rowOff>
    </xdr:to>
    <xdr:sp macro="" textlink="">
      <xdr:nvSpPr>
        <xdr:cNvPr id="1412" name="Line 1920">
          <a:extLst>
            <a:ext uri="{FF2B5EF4-FFF2-40B4-BE49-F238E27FC236}">
              <a16:creationId xmlns:a16="http://schemas.microsoft.com/office/drawing/2014/main" id="{F85610A1-BFA5-471D-B1D7-614A7683831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49662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140</xdr:row>
      <xdr:rowOff>0</xdr:rowOff>
    </xdr:from>
    <xdr:to>
      <xdr:col>4</xdr:col>
      <xdr:colOff>38100</xdr:colOff>
      <xdr:row>140</xdr:row>
      <xdr:rowOff>38100</xdr:rowOff>
    </xdr:to>
    <xdr:sp macro="" textlink="">
      <xdr:nvSpPr>
        <xdr:cNvPr id="1413" name="Line 1921">
          <a:extLst>
            <a:ext uri="{FF2B5EF4-FFF2-40B4-BE49-F238E27FC236}">
              <a16:creationId xmlns:a16="http://schemas.microsoft.com/office/drawing/2014/main" id="{E7C2AB99-C22D-40D6-A2A9-080F850AC41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4966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140</xdr:row>
      <xdr:rowOff>0</xdr:rowOff>
    </xdr:from>
    <xdr:to>
      <xdr:col>2</xdr:col>
      <xdr:colOff>0</xdr:colOff>
      <xdr:row>140</xdr:row>
      <xdr:rowOff>38100</xdr:rowOff>
    </xdr:to>
    <xdr:sp macro="" textlink="">
      <xdr:nvSpPr>
        <xdr:cNvPr id="1414" name="Line 1923">
          <a:extLst>
            <a:ext uri="{FF2B5EF4-FFF2-40B4-BE49-F238E27FC236}">
              <a16:creationId xmlns:a16="http://schemas.microsoft.com/office/drawing/2014/main" id="{1F20101C-72F9-4C7A-BD1B-72F7DA5B09A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4966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140</xdr:row>
      <xdr:rowOff>0</xdr:rowOff>
    </xdr:from>
    <xdr:to>
      <xdr:col>3</xdr:col>
      <xdr:colOff>28575</xdr:colOff>
      <xdr:row>141</xdr:row>
      <xdr:rowOff>0</xdr:rowOff>
    </xdr:to>
    <xdr:sp macro="" textlink="">
      <xdr:nvSpPr>
        <xdr:cNvPr id="1417" name="Line 1926">
          <a:extLst>
            <a:ext uri="{FF2B5EF4-FFF2-40B4-BE49-F238E27FC236}">
              <a16:creationId xmlns:a16="http://schemas.microsoft.com/office/drawing/2014/main" id="{63242DFD-55D7-4E3A-922F-8B47C75BE5A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5109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140</xdr:row>
      <xdr:rowOff>0</xdr:rowOff>
    </xdr:from>
    <xdr:to>
      <xdr:col>5</xdr:col>
      <xdr:colOff>342900</xdr:colOff>
      <xdr:row>141</xdr:row>
      <xdr:rowOff>0</xdr:rowOff>
    </xdr:to>
    <xdr:sp macro="" textlink="">
      <xdr:nvSpPr>
        <xdr:cNvPr id="1418" name="Line 1928">
          <a:extLst>
            <a:ext uri="{FF2B5EF4-FFF2-40B4-BE49-F238E27FC236}">
              <a16:creationId xmlns:a16="http://schemas.microsoft.com/office/drawing/2014/main" id="{10F83E37-5241-4413-B0E5-5B5CF5477B5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5109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140</xdr:row>
      <xdr:rowOff>0</xdr:rowOff>
    </xdr:from>
    <xdr:to>
      <xdr:col>4</xdr:col>
      <xdr:colOff>38100</xdr:colOff>
      <xdr:row>141</xdr:row>
      <xdr:rowOff>0</xdr:rowOff>
    </xdr:to>
    <xdr:sp macro="" textlink="">
      <xdr:nvSpPr>
        <xdr:cNvPr id="1419" name="Line 1929">
          <a:extLst>
            <a:ext uri="{FF2B5EF4-FFF2-40B4-BE49-F238E27FC236}">
              <a16:creationId xmlns:a16="http://schemas.microsoft.com/office/drawing/2014/main" id="{B74F2E13-C52A-4CFB-BFAF-4835C82754E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5109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140</xdr:row>
      <xdr:rowOff>0</xdr:rowOff>
    </xdr:from>
    <xdr:to>
      <xdr:col>2</xdr:col>
      <xdr:colOff>0</xdr:colOff>
      <xdr:row>141</xdr:row>
      <xdr:rowOff>0</xdr:rowOff>
    </xdr:to>
    <xdr:sp macro="" textlink="">
      <xdr:nvSpPr>
        <xdr:cNvPr id="1420" name="Line 1931">
          <a:extLst>
            <a:ext uri="{FF2B5EF4-FFF2-40B4-BE49-F238E27FC236}">
              <a16:creationId xmlns:a16="http://schemas.microsoft.com/office/drawing/2014/main" id="{F9082D50-B87A-4AEB-B66F-94F0FDC6BD8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5109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142</xdr:row>
      <xdr:rowOff>0</xdr:rowOff>
    </xdr:from>
    <xdr:to>
      <xdr:col>3</xdr:col>
      <xdr:colOff>28575</xdr:colOff>
      <xdr:row>142</xdr:row>
      <xdr:rowOff>38100</xdr:rowOff>
    </xdr:to>
    <xdr:sp macro="" textlink="">
      <xdr:nvSpPr>
        <xdr:cNvPr id="1429" name="Line 1942">
          <a:extLst>
            <a:ext uri="{FF2B5EF4-FFF2-40B4-BE49-F238E27FC236}">
              <a16:creationId xmlns:a16="http://schemas.microsoft.com/office/drawing/2014/main" id="{29B4BE0D-F774-4B0A-9D6D-CDB1516DBE6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5394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142</xdr:row>
      <xdr:rowOff>0</xdr:rowOff>
    </xdr:from>
    <xdr:to>
      <xdr:col>5</xdr:col>
      <xdr:colOff>342900</xdr:colOff>
      <xdr:row>142</xdr:row>
      <xdr:rowOff>38100</xdr:rowOff>
    </xdr:to>
    <xdr:sp macro="" textlink="">
      <xdr:nvSpPr>
        <xdr:cNvPr id="1430" name="Line 1944">
          <a:extLst>
            <a:ext uri="{FF2B5EF4-FFF2-40B4-BE49-F238E27FC236}">
              <a16:creationId xmlns:a16="http://schemas.microsoft.com/office/drawing/2014/main" id="{D3A14ED6-504F-4FE6-9D3E-CC5C867D13B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53949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142</xdr:row>
      <xdr:rowOff>0</xdr:rowOff>
    </xdr:from>
    <xdr:to>
      <xdr:col>4</xdr:col>
      <xdr:colOff>38100</xdr:colOff>
      <xdr:row>142</xdr:row>
      <xdr:rowOff>38100</xdr:rowOff>
    </xdr:to>
    <xdr:sp macro="" textlink="">
      <xdr:nvSpPr>
        <xdr:cNvPr id="1431" name="Line 1945">
          <a:extLst>
            <a:ext uri="{FF2B5EF4-FFF2-40B4-BE49-F238E27FC236}">
              <a16:creationId xmlns:a16="http://schemas.microsoft.com/office/drawing/2014/main" id="{320F60A7-EE6C-47C9-9D7B-7B40435988F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5394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142</xdr:row>
      <xdr:rowOff>0</xdr:rowOff>
    </xdr:from>
    <xdr:to>
      <xdr:col>2</xdr:col>
      <xdr:colOff>0</xdr:colOff>
      <xdr:row>142</xdr:row>
      <xdr:rowOff>38100</xdr:rowOff>
    </xdr:to>
    <xdr:sp macro="" textlink="">
      <xdr:nvSpPr>
        <xdr:cNvPr id="1432" name="Line 1947">
          <a:extLst>
            <a:ext uri="{FF2B5EF4-FFF2-40B4-BE49-F238E27FC236}">
              <a16:creationId xmlns:a16="http://schemas.microsoft.com/office/drawing/2014/main" id="{3738C984-1E0B-47E1-A822-32C2D2CBABB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5394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142</xdr:row>
      <xdr:rowOff>0</xdr:rowOff>
    </xdr:from>
    <xdr:to>
      <xdr:col>3</xdr:col>
      <xdr:colOff>28575</xdr:colOff>
      <xdr:row>143</xdr:row>
      <xdr:rowOff>0</xdr:rowOff>
    </xdr:to>
    <xdr:sp macro="" textlink="">
      <xdr:nvSpPr>
        <xdr:cNvPr id="1435" name="Line 1950">
          <a:extLst>
            <a:ext uri="{FF2B5EF4-FFF2-40B4-BE49-F238E27FC236}">
              <a16:creationId xmlns:a16="http://schemas.microsoft.com/office/drawing/2014/main" id="{6C3229F4-DC84-4C54-A9D0-89E6AF22DA0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5537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142</xdr:row>
      <xdr:rowOff>0</xdr:rowOff>
    </xdr:from>
    <xdr:to>
      <xdr:col>5</xdr:col>
      <xdr:colOff>342900</xdr:colOff>
      <xdr:row>143</xdr:row>
      <xdr:rowOff>0</xdr:rowOff>
    </xdr:to>
    <xdr:sp macro="" textlink="">
      <xdr:nvSpPr>
        <xdr:cNvPr id="1436" name="Line 1952">
          <a:extLst>
            <a:ext uri="{FF2B5EF4-FFF2-40B4-BE49-F238E27FC236}">
              <a16:creationId xmlns:a16="http://schemas.microsoft.com/office/drawing/2014/main" id="{EFB99B8B-9B06-4456-994D-8B1EE824B2A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5537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142</xdr:row>
      <xdr:rowOff>0</xdr:rowOff>
    </xdr:from>
    <xdr:to>
      <xdr:col>4</xdr:col>
      <xdr:colOff>38100</xdr:colOff>
      <xdr:row>143</xdr:row>
      <xdr:rowOff>0</xdr:rowOff>
    </xdr:to>
    <xdr:sp macro="" textlink="">
      <xdr:nvSpPr>
        <xdr:cNvPr id="1437" name="Line 1953">
          <a:extLst>
            <a:ext uri="{FF2B5EF4-FFF2-40B4-BE49-F238E27FC236}">
              <a16:creationId xmlns:a16="http://schemas.microsoft.com/office/drawing/2014/main" id="{085C6015-3AFB-455C-A238-F9BEC38BB59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5537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142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1438" name="Line 1955">
          <a:extLst>
            <a:ext uri="{FF2B5EF4-FFF2-40B4-BE49-F238E27FC236}">
              <a16:creationId xmlns:a16="http://schemas.microsoft.com/office/drawing/2014/main" id="{381FB244-A20D-43ED-996C-816532FE311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5537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143</xdr:row>
      <xdr:rowOff>0</xdr:rowOff>
    </xdr:from>
    <xdr:to>
      <xdr:col>3</xdr:col>
      <xdr:colOff>28575</xdr:colOff>
      <xdr:row>143</xdr:row>
      <xdr:rowOff>38100</xdr:rowOff>
    </xdr:to>
    <xdr:sp macro="" textlink="">
      <xdr:nvSpPr>
        <xdr:cNvPr id="1447" name="Line 1966">
          <a:extLst>
            <a:ext uri="{FF2B5EF4-FFF2-40B4-BE49-F238E27FC236}">
              <a16:creationId xmlns:a16="http://schemas.microsoft.com/office/drawing/2014/main" id="{2595A3FB-6189-4BA1-B1C2-2C5F6BEAB2A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5823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143</xdr:row>
      <xdr:rowOff>0</xdr:rowOff>
    </xdr:from>
    <xdr:to>
      <xdr:col>5</xdr:col>
      <xdr:colOff>342900</xdr:colOff>
      <xdr:row>143</xdr:row>
      <xdr:rowOff>38100</xdr:rowOff>
    </xdr:to>
    <xdr:sp macro="" textlink="">
      <xdr:nvSpPr>
        <xdr:cNvPr id="1448" name="Line 1968">
          <a:extLst>
            <a:ext uri="{FF2B5EF4-FFF2-40B4-BE49-F238E27FC236}">
              <a16:creationId xmlns:a16="http://schemas.microsoft.com/office/drawing/2014/main" id="{D57D5D95-8C75-4569-8563-DDB95586CD1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58235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143</xdr:row>
      <xdr:rowOff>0</xdr:rowOff>
    </xdr:from>
    <xdr:to>
      <xdr:col>4</xdr:col>
      <xdr:colOff>38100</xdr:colOff>
      <xdr:row>143</xdr:row>
      <xdr:rowOff>38100</xdr:rowOff>
    </xdr:to>
    <xdr:sp macro="" textlink="">
      <xdr:nvSpPr>
        <xdr:cNvPr id="1449" name="Line 1969">
          <a:extLst>
            <a:ext uri="{FF2B5EF4-FFF2-40B4-BE49-F238E27FC236}">
              <a16:creationId xmlns:a16="http://schemas.microsoft.com/office/drawing/2014/main" id="{5D71E0AE-E9FE-4E57-8827-044F045DE16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5823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143</xdr:row>
      <xdr:rowOff>0</xdr:rowOff>
    </xdr:from>
    <xdr:to>
      <xdr:col>2</xdr:col>
      <xdr:colOff>0</xdr:colOff>
      <xdr:row>143</xdr:row>
      <xdr:rowOff>38100</xdr:rowOff>
    </xdr:to>
    <xdr:sp macro="" textlink="">
      <xdr:nvSpPr>
        <xdr:cNvPr id="1450" name="Line 1971">
          <a:extLst>
            <a:ext uri="{FF2B5EF4-FFF2-40B4-BE49-F238E27FC236}">
              <a16:creationId xmlns:a16="http://schemas.microsoft.com/office/drawing/2014/main" id="{805EAFCC-E36D-4566-ABAB-98158A010F8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5823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143</xdr:row>
      <xdr:rowOff>0</xdr:rowOff>
    </xdr:from>
    <xdr:to>
      <xdr:col>3</xdr:col>
      <xdr:colOff>28575</xdr:colOff>
      <xdr:row>144</xdr:row>
      <xdr:rowOff>0</xdr:rowOff>
    </xdr:to>
    <xdr:sp macro="" textlink="">
      <xdr:nvSpPr>
        <xdr:cNvPr id="1453" name="Line 1974">
          <a:extLst>
            <a:ext uri="{FF2B5EF4-FFF2-40B4-BE49-F238E27FC236}">
              <a16:creationId xmlns:a16="http://schemas.microsoft.com/office/drawing/2014/main" id="{66AD9501-3966-40EA-8DE3-86F8358F845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596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143</xdr:row>
      <xdr:rowOff>0</xdr:rowOff>
    </xdr:from>
    <xdr:to>
      <xdr:col>5</xdr:col>
      <xdr:colOff>342900</xdr:colOff>
      <xdr:row>144</xdr:row>
      <xdr:rowOff>0</xdr:rowOff>
    </xdr:to>
    <xdr:sp macro="" textlink="">
      <xdr:nvSpPr>
        <xdr:cNvPr id="1454" name="Line 1976">
          <a:extLst>
            <a:ext uri="{FF2B5EF4-FFF2-40B4-BE49-F238E27FC236}">
              <a16:creationId xmlns:a16="http://schemas.microsoft.com/office/drawing/2014/main" id="{357D7D9B-DFD3-41EC-B4D3-629C18E2F84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596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143</xdr:row>
      <xdr:rowOff>0</xdr:rowOff>
    </xdr:from>
    <xdr:to>
      <xdr:col>4</xdr:col>
      <xdr:colOff>38100</xdr:colOff>
      <xdr:row>144</xdr:row>
      <xdr:rowOff>0</xdr:rowOff>
    </xdr:to>
    <xdr:sp macro="" textlink="">
      <xdr:nvSpPr>
        <xdr:cNvPr id="1455" name="Line 1977">
          <a:extLst>
            <a:ext uri="{FF2B5EF4-FFF2-40B4-BE49-F238E27FC236}">
              <a16:creationId xmlns:a16="http://schemas.microsoft.com/office/drawing/2014/main" id="{885D5218-741C-407A-BD13-B3E15DA960F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596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143</xdr:row>
      <xdr:rowOff>0</xdr:rowOff>
    </xdr:from>
    <xdr:to>
      <xdr:col>2</xdr:col>
      <xdr:colOff>0</xdr:colOff>
      <xdr:row>144</xdr:row>
      <xdr:rowOff>0</xdr:rowOff>
    </xdr:to>
    <xdr:sp macro="" textlink="">
      <xdr:nvSpPr>
        <xdr:cNvPr id="1456" name="Line 1979">
          <a:extLst>
            <a:ext uri="{FF2B5EF4-FFF2-40B4-BE49-F238E27FC236}">
              <a16:creationId xmlns:a16="http://schemas.microsoft.com/office/drawing/2014/main" id="{F3111304-B96B-4ECC-900A-5B906344D712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5966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144</xdr:row>
      <xdr:rowOff>0</xdr:rowOff>
    </xdr:from>
    <xdr:to>
      <xdr:col>3</xdr:col>
      <xdr:colOff>28575</xdr:colOff>
      <xdr:row>144</xdr:row>
      <xdr:rowOff>38100</xdr:rowOff>
    </xdr:to>
    <xdr:sp macro="" textlink="">
      <xdr:nvSpPr>
        <xdr:cNvPr id="1465" name="Line 1990">
          <a:extLst>
            <a:ext uri="{FF2B5EF4-FFF2-40B4-BE49-F238E27FC236}">
              <a16:creationId xmlns:a16="http://schemas.microsoft.com/office/drawing/2014/main" id="{A3D96B30-307F-4474-812F-F481A937BCF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625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144</xdr:row>
      <xdr:rowOff>0</xdr:rowOff>
    </xdr:from>
    <xdr:to>
      <xdr:col>5</xdr:col>
      <xdr:colOff>342900</xdr:colOff>
      <xdr:row>144</xdr:row>
      <xdr:rowOff>38100</xdr:rowOff>
    </xdr:to>
    <xdr:sp macro="" textlink="">
      <xdr:nvSpPr>
        <xdr:cNvPr id="1466" name="Line 1992">
          <a:extLst>
            <a:ext uri="{FF2B5EF4-FFF2-40B4-BE49-F238E27FC236}">
              <a16:creationId xmlns:a16="http://schemas.microsoft.com/office/drawing/2014/main" id="{91AF82A8-CFA8-4CAA-8474-1B8556E76812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62521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144</xdr:row>
      <xdr:rowOff>0</xdr:rowOff>
    </xdr:from>
    <xdr:to>
      <xdr:col>4</xdr:col>
      <xdr:colOff>38100</xdr:colOff>
      <xdr:row>144</xdr:row>
      <xdr:rowOff>38100</xdr:rowOff>
    </xdr:to>
    <xdr:sp macro="" textlink="">
      <xdr:nvSpPr>
        <xdr:cNvPr id="1467" name="Line 1993">
          <a:extLst>
            <a:ext uri="{FF2B5EF4-FFF2-40B4-BE49-F238E27FC236}">
              <a16:creationId xmlns:a16="http://schemas.microsoft.com/office/drawing/2014/main" id="{7487E6DC-DA0B-4572-A6EE-408B591469BD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625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144</xdr:row>
      <xdr:rowOff>0</xdr:rowOff>
    </xdr:from>
    <xdr:to>
      <xdr:col>2</xdr:col>
      <xdr:colOff>0</xdr:colOff>
      <xdr:row>144</xdr:row>
      <xdr:rowOff>38100</xdr:rowOff>
    </xdr:to>
    <xdr:sp macro="" textlink="">
      <xdr:nvSpPr>
        <xdr:cNvPr id="1468" name="Line 1995">
          <a:extLst>
            <a:ext uri="{FF2B5EF4-FFF2-40B4-BE49-F238E27FC236}">
              <a16:creationId xmlns:a16="http://schemas.microsoft.com/office/drawing/2014/main" id="{96BDA67A-4A05-45E9-8292-6C0D5EBAC5B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625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144</xdr:row>
      <xdr:rowOff>0</xdr:rowOff>
    </xdr:from>
    <xdr:to>
      <xdr:col>3</xdr:col>
      <xdr:colOff>28575</xdr:colOff>
      <xdr:row>145</xdr:row>
      <xdr:rowOff>0</xdr:rowOff>
    </xdr:to>
    <xdr:sp macro="" textlink="">
      <xdr:nvSpPr>
        <xdr:cNvPr id="1471" name="Line 1998">
          <a:extLst>
            <a:ext uri="{FF2B5EF4-FFF2-40B4-BE49-F238E27FC236}">
              <a16:creationId xmlns:a16="http://schemas.microsoft.com/office/drawing/2014/main" id="{64A76310-AB92-4849-B12F-7401A874E32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639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144</xdr:row>
      <xdr:rowOff>0</xdr:rowOff>
    </xdr:from>
    <xdr:to>
      <xdr:col>5</xdr:col>
      <xdr:colOff>342900</xdr:colOff>
      <xdr:row>145</xdr:row>
      <xdr:rowOff>0</xdr:rowOff>
    </xdr:to>
    <xdr:sp macro="" textlink="">
      <xdr:nvSpPr>
        <xdr:cNvPr id="1472" name="Line 2000">
          <a:extLst>
            <a:ext uri="{FF2B5EF4-FFF2-40B4-BE49-F238E27FC236}">
              <a16:creationId xmlns:a16="http://schemas.microsoft.com/office/drawing/2014/main" id="{2FB5989A-47B5-4792-B94C-A4BB2CA207A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639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144</xdr:row>
      <xdr:rowOff>0</xdr:rowOff>
    </xdr:from>
    <xdr:to>
      <xdr:col>4</xdr:col>
      <xdr:colOff>38100</xdr:colOff>
      <xdr:row>145</xdr:row>
      <xdr:rowOff>0</xdr:rowOff>
    </xdr:to>
    <xdr:sp macro="" textlink="">
      <xdr:nvSpPr>
        <xdr:cNvPr id="1473" name="Line 2001">
          <a:extLst>
            <a:ext uri="{FF2B5EF4-FFF2-40B4-BE49-F238E27FC236}">
              <a16:creationId xmlns:a16="http://schemas.microsoft.com/office/drawing/2014/main" id="{3F37F371-9E6D-42E5-8CB9-8EDC5B99B0B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639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144</xdr:row>
      <xdr:rowOff>0</xdr:rowOff>
    </xdr:from>
    <xdr:to>
      <xdr:col>2</xdr:col>
      <xdr:colOff>0</xdr:colOff>
      <xdr:row>145</xdr:row>
      <xdr:rowOff>0</xdr:rowOff>
    </xdr:to>
    <xdr:sp macro="" textlink="">
      <xdr:nvSpPr>
        <xdr:cNvPr id="1474" name="Line 2003">
          <a:extLst>
            <a:ext uri="{FF2B5EF4-FFF2-40B4-BE49-F238E27FC236}">
              <a16:creationId xmlns:a16="http://schemas.microsoft.com/office/drawing/2014/main" id="{D8FF8E78-0BA7-4A78-9A12-E89132D7C05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6395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145</xdr:row>
      <xdr:rowOff>0</xdr:rowOff>
    </xdr:from>
    <xdr:to>
      <xdr:col>3</xdr:col>
      <xdr:colOff>28575</xdr:colOff>
      <xdr:row>145</xdr:row>
      <xdr:rowOff>38100</xdr:rowOff>
    </xdr:to>
    <xdr:sp macro="" textlink="">
      <xdr:nvSpPr>
        <xdr:cNvPr id="1483" name="Line 2014">
          <a:extLst>
            <a:ext uri="{FF2B5EF4-FFF2-40B4-BE49-F238E27FC236}">
              <a16:creationId xmlns:a16="http://schemas.microsoft.com/office/drawing/2014/main" id="{5AEFC968-3022-4D30-B81F-208A01B7A3E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668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145</xdr:row>
      <xdr:rowOff>0</xdr:rowOff>
    </xdr:from>
    <xdr:to>
      <xdr:col>5</xdr:col>
      <xdr:colOff>342900</xdr:colOff>
      <xdr:row>145</xdr:row>
      <xdr:rowOff>38100</xdr:rowOff>
    </xdr:to>
    <xdr:sp macro="" textlink="">
      <xdr:nvSpPr>
        <xdr:cNvPr id="1484" name="Line 2016">
          <a:extLst>
            <a:ext uri="{FF2B5EF4-FFF2-40B4-BE49-F238E27FC236}">
              <a16:creationId xmlns:a16="http://schemas.microsoft.com/office/drawing/2014/main" id="{B2857B68-E9BC-4FBE-8F6B-16E9C915B562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66807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145</xdr:row>
      <xdr:rowOff>0</xdr:rowOff>
    </xdr:from>
    <xdr:to>
      <xdr:col>4</xdr:col>
      <xdr:colOff>38100</xdr:colOff>
      <xdr:row>145</xdr:row>
      <xdr:rowOff>38100</xdr:rowOff>
    </xdr:to>
    <xdr:sp macro="" textlink="">
      <xdr:nvSpPr>
        <xdr:cNvPr id="1485" name="Line 2017">
          <a:extLst>
            <a:ext uri="{FF2B5EF4-FFF2-40B4-BE49-F238E27FC236}">
              <a16:creationId xmlns:a16="http://schemas.microsoft.com/office/drawing/2014/main" id="{7A898A6A-927B-4D45-87C8-FB7F93CC4055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668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145</xdr:row>
      <xdr:rowOff>0</xdr:rowOff>
    </xdr:from>
    <xdr:to>
      <xdr:col>2</xdr:col>
      <xdr:colOff>0</xdr:colOff>
      <xdr:row>145</xdr:row>
      <xdr:rowOff>38100</xdr:rowOff>
    </xdr:to>
    <xdr:sp macro="" textlink="">
      <xdr:nvSpPr>
        <xdr:cNvPr id="1486" name="Line 2019">
          <a:extLst>
            <a:ext uri="{FF2B5EF4-FFF2-40B4-BE49-F238E27FC236}">
              <a16:creationId xmlns:a16="http://schemas.microsoft.com/office/drawing/2014/main" id="{C041160E-0640-451F-B9A2-F9B1A32FECE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668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145</xdr:row>
      <xdr:rowOff>0</xdr:rowOff>
    </xdr:from>
    <xdr:to>
      <xdr:col>3</xdr:col>
      <xdr:colOff>28575</xdr:colOff>
      <xdr:row>146</xdr:row>
      <xdr:rowOff>0</xdr:rowOff>
    </xdr:to>
    <xdr:sp macro="" textlink="">
      <xdr:nvSpPr>
        <xdr:cNvPr id="1489" name="Line 2022">
          <a:extLst>
            <a:ext uri="{FF2B5EF4-FFF2-40B4-BE49-F238E27FC236}">
              <a16:creationId xmlns:a16="http://schemas.microsoft.com/office/drawing/2014/main" id="{74A3FE96-E545-4CED-8F1C-89FC1DA4945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682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145</xdr:row>
      <xdr:rowOff>0</xdr:rowOff>
    </xdr:from>
    <xdr:to>
      <xdr:col>5</xdr:col>
      <xdr:colOff>342900</xdr:colOff>
      <xdr:row>146</xdr:row>
      <xdr:rowOff>0</xdr:rowOff>
    </xdr:to>
    <xdr:sp macro="" textlink="">
      <xdr:nvSpPr>
        <xdr:cNvPr id="1490" name="Line 2024">
          <a:extLst>
            <a:ext uri="{FF2B5EF4-FFF2-40B4-BE49-F238E27FC236}">
              <a16:creationId xmlns:a16="http://schemas.microsoft.com/office/drawing/2014/main" id="{5CF16FF3-EC23-4385-9494-22160F4319C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682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145</xdr:row>
      <xdr:rowOff>0</xdr:rowOff>
    </xdr:from>
    <xdr:to>
      <xdr:col>4</xdr:col>
      <xdr:colOff>38100</xdr:colOff>
      <xdr:row>146</xdr:row>
      <xdr:rowOff>0</xdr:rowOff>
    </xdr:to>
    <xdr:sp macro="" textlink="">
      <xdr:nvSpPr>
        <xdr:cNvPr id="1491" name="Line 2025">
          <a:extLst>
            <a:ext uri="{FF2B5EF4-FFF2-40B4-BE49-F238E27FC236}">
              <a16:creationId xmlns:a16="http://schemas.microsoft.com/office/drawing/2014/main" id="{695DF9CE-5462-4B7B-8C98-2DAC744845D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682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145</xdr:row>
      <xdr:rowOff>0</xdr:rowOff>
    </xdr:from>
    <xdr:to>
      <xdr:col>2</xdr:col>
      <xdr:colOff>0</xdr:colOff>
      <xdr:row>146</xdr:row>
      <xdr:rowOff>0</xdr:rowOff>
    </xdr:to>
    <xdr:sp macro="" textlink="">
      <xdr:nvSpPr>
        <xdr:cNvPr id="1492" name="Line 2027">
          <a:extLst>
            <a:ext uri="{FF2B5EF4-FFF2-40B4-BE49-F238E27FC236}">
              <a16:creationId xmlns:a16="http://schemas.microsoft.com/office/drawing/2014/main" id="{A158ECBB-7EB2-4C89-A0F7-7F7E210E2D8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6823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146</xdr:row>
      <xdr:rowOff>0</xdr:rowOff>
    </xdr:from>
    <xdr:to>
      <xdr:col>3</xdr:col>
      <xdr:colOff>28575</xdr:colOff>
      <xdr:row>146</xdr:row>
      <xdr:rowOff>38100</xdr:rowOff>
    </xdr:to>
    <xdr:sp macro="" textlink="">
      <xdr:nvSpPr>
        <xdr:cNvPr id="1501" name="Line 2038">
          <a:extLst>
            <a:ext uri="{FF2B5EF4-FFF2-40B4-BE49-F238E27FC236}">
              <a16:creationId xmlns:a16="http://schemas.microsoft.com/office/drawing/2014/main" id="{6FBCB8FC-5058-43AF-AC06-5E1ACF96904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710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146</xdr:row>
      <xdr:rowOff>0</xdr:rowOff>
    </xdr:from>
    <xdr:to>
      <xdr:col>5</xdr:col>
      <xdr:colOff>342900</xdr:colOff>
      <xdr:row>146</xdr:row>
      <xdr:rowOff>38100</xdr:rowOff>
    </xdr:to>
    <xdr:sp macro="" textlink="">
      <xdr:nvSpPr>
        <xdr:cNvPr id="1502" name="Line 2040">
          <a:extLst>
            <a:ext uri="{FF2B5EF4-FFF2-40B4-BE49-F238E27FC236}">
              <a16:creationId xmlns:a16="http://schemas.microsoft.com/office/drawing/2014/main" id="{FAB7ACB1-C1B9-46D9-93FD-75B2095CB48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71094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146</xdr:row>
      <xdr:rowOff>0</xdr:rowOff>
    </xdr:from>
    <xdr:to>
      <xdr:col>4</xdr:col>
      <xdr:colOff>38100</xdr:colOff>
      <xdr:row>146</xdr:row>
      <xdr:rowOff>38100</xdr:rowOff>
    </xdr:to>
    <xdr:sp macro="" textlink="">
      <xdr:nvSpPr>
        <xdr:cNvPr id="1503" name="Line 2041">
          <a:extLst>
            <a:ext uri="{FF2B5EF4-FFF2-40B4-BE49-F238E27FC236}">
              <a16:creationId xmlns:a16="http://schemas.microsoft.com/office/drawing/2014/main" id="{130A5D45-B2A6-4B96-B998-00E2D4DB12A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710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146</xdr:row>
      <xdr:rowOff>0</xdr:rowOff>
    </xdr:from>
    <xdr:to>
      <xdr:col>2</xdr:col>
      <xdr:colOff>0</xdr:colOff>
      <xdr:row>146</xdr:row>
      <xdr:rowOff>38100</xdr:rowOff>
    </xdr:to>
    <xdr:sp macro="" textlink="">
      <xdr:nvSpPr>
        <xdr:cNvPr id="1504" name="Line 2043">
          <a:extLst>
            <a:ext uri="{FF2B5EF4-FFF2-40B4-BE49-F238E27FC236}">
              <a16:creationId xmlns:a16="http://schemas.microsoft.com/office/drawing/2014/main" id="{8E584FE5-1C02-42FA-8B3B-5D5BDB8C05E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710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146</xdr:row>
      <xdr:rowOff>0</xdr:rowOff>
    </xdr:from>
    <xdr:to>
      <xdr:col>3</xdr:col>
      <xdr:colOff>28575</xdr:colOff>
      <xdr:row>149</xdr:row>
      <xdr:rowOff>38100</xdr:rowOff>
    </xdr:to>
    <xdr:sp macro="" textlink="">
      <xdr:nvSpPr>
        <xdr:cNvPr id="1507" name="Line 2046">
          <a:extLst>
            <a:ext uri="{FF2B5EF4-FFF2-40B4-BE49-F238E27FC236}">
              <a16:creationId xmlns:a16="http://schemas.microsoft.com/office/drawing/2014/main" id="{4BF81B80-8B09-4689-97B9-FFBF7CFF447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7252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146</xdr:row>
      <xdr:rowOff>0</xdr:rowOff>
    </xdr:from>
    <xdr:to>
      <xdr:col>5</xdr:col>
      <xdr:colOff>342900</xdr:colOff>
      <xdr:row>149</xdr:row>
      <xdr:rowOff>38100</xdr:rowOff>
    </xdr:to>
    <xdr:sp macro="" textlink="">
      <xdr:nvSpPr>
        <xdr:cNvPr id="1508" name="Line 1024">
          <a:extLst>
            <a:ext uri="{FF2B5EF4-FFF2-40B4-BE49-F238E27FC236}">
              <a16:creationId xmlns:a16="http://schemas.microsoft.com/office/drawing/2014/main" id="{9C7247D3-574D-4767-9059-59C9AD1D554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7252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146</xdr:row>
      <xdr:rowOff>0</xdr:rowOff>
    </xdr:from>
    <xdr:to>
      <xdr:col>4</xdr:col>
      <xdr:colOff>38100</xdr:colOff>
      <xdr:row>149</xdr:row>
      <xdr:rowOff>38100</xdr:rowOff>
    </xdr:to>
    <xdr:sp macro="" textlink="">
      <xdr:nvSpPr>
        <xdr:cNvPr id="1509" name="Line 2049">
          <a:extLst>
            <a:ext uri="{FF2B5EF4-FFF2-40B4-BE49-F238E27FC236}">
              <a16:creationId xmlns:a16="http://schemas.microsoft.com/office/drawing/2014/main" id="{D5EEB8D0-3523-4037-BEE9-637E9C86771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7252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146</xdr:row>
      <xdr:rowOff>0</xdr:rowOff>
    </xdr:from>
    <xdr:to>
      <xdr:col>2</xdr:col>
      <xdr:colOff>0</xdr:colOff>
      <xdr:row>149</xdr:row>
      <xdr:rowOff>38100</xdr:rowOff>
    </xdr:to>
    <xdr:sp macro="" textlink="">
      <xdr:nvSpPr>
        <xdr:cNvPr id="1510" name="Line 2051">
          <a:extLst>
            <a:ext uri="{FF2B5EF4-FFF2-40B4-BE49-F238E27FC236}">
              <a16:creationId xmlns:a16="http://schemas.microsoft.com/office/drawing/2014/main" id="{51D8E893-9EE4-469B-ACD3-F58B4158C194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7252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149</xdr:row>
      <xdr:rowOff>0</xdr:rowOff>
    </xdr:from>
    <xdr:to>
      <xdr:col>3</xdr:col>
      <xdr:colOff>28575</xdr:colOff>
      <xdr:row>150</xdr:row>
      <xdr:rowOff>0</xdr:rowOff>
    </xdr:to>
    <xdr:sp macro="" textlink="">
      <xdr:nvSpPr>
        <xdr:cNvPr id="1513" name="Line 2054">
          <a:extLst>
            <a:ext uri="{FF2B5EF4-FFF2-40B4-BE49-F238E27FC236}">
              <a16:creationId xmlns:a16="http://schemas.microsoft.com/office/drawing/2014/main" id="{EEF4A9B4-4AAB-406F-B92C-5845F8A05BB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739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149</xdr:row>
      <xdr:rowOff>0</xdr:rowOff>
    </xdr:from>
    <xdr:to>
      <xdr:col>5</xdr:col>
      <xdr:colOff>342900</xdr:colOff>
      <xdr:row>150</xdr:row>
      <xdr:rowOff>0</xdr:rowOff>
    </xdr:to>
    <xdr:sp macro="" textlink="">
      <xdr:nvSpPr>
        <xdr:cNvPr id="1514" name="Line 2056">
          <a:extLst>
            <a:ext uri="{FF2B5EF4-FFF2-40B4-BE49-F238E27FC236}">
              <a16:creationId xmlns:a16="http://schemas.microsoft.com/office/drawing/2014/main" id="{82456F0A-0870-4DCC-9C5D-E9DC3E9AA51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739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149</xdr:row>
      <xdr:rowOff>0</xdr:rowOff>
    </xdr:from>
    <xdr:to>
      <xdr:col>4</xdr:col>
      <xdr:colOff>38100</xdr:colOff>
      <xdr:row>150</xdr:row>
      <xdr:rowOff>0</xdr:rowOff>
    </xdr:to>
    <xdr:sp macro="" textlink="">
      <xdr:nvSpPr>
        <xdr:cNvPr id="1515" name="Line 2057">
          <a:extLst>
            <a:ext uri="{FF2B5EF4-FFF2-40B4-BE49-F238E27FC236}">
              <a16:creationId xmlns:a16="http://schemas.microsoft.com/office/drawing/2014/main" id="{CE7BBAF0-AD94-49DC-9B0E-4D9B5C44FC2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739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149</xdr:row>
      <xdr:rowOff>0</xdr:rowOff>
    </xdr:from>
    <xdr:to>
      <xdr:col>2</xdr:col>
      <xdr:colOff>0</xdr:colOff>
      <xdr:row>150</xdr:row>
      <xdr:rowOff>0</xdr:rowOff>
    </xdr:to>
    <xdr:sp macro="" textlink="">
      <xdr:nvSpPr>
        <xdr:cNvPr id="1516" name="Line 2059">
          <a:extLst>
            <a:ext uri="{FF2B5EF4-FFF2-40B4-BE49-F238E27FC236}">
              <a16:creationId xmlns:a16="http://schemas.microsoft.com/office/drawing/2014/main" id="{34CF9354-EC5C-47A6-94C5-6321C7865FCA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739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150</xdr:row>
      <xdr:rowOff>0</xdr:rowOff>
    </xdr:from>
    <xdr:to>
      <xdr:col>3</xdr:col>
      <xdr:colOff>28575</xdr:colOff>
      <xdr:row>150</xdr:row>
      <xdr:rowOff>38100</xdr:rowOff>
    </xdr:to>
    <xdr:sp macro="" textlink="">
      <xdr:nvSpPr>
        <xdr:cNvPr id="1525" name="Line 2070">
          <a:extLst>
            <a:ext uri="{FF2B5EF4-FFF2-40B4-BE49-F238E27FC236}">
              <a16:creationId xmlns:a16="http://schemas.microsoft.com/office/drawing/2014/main" id="{348AA8D1-DBFC-426C-A714-7C950638EA9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7680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150</xdr:row>
      <xdr:rowOff>0</xdr:rowOff>
    </xdr:from>
    <xdr:to>
      <xdr:col>5</xdr:col>
      <xdr:colOff>342900</xdr:colOff>
      <xdr:row>150</xdr:row>
      <xdr:rowOff>38100</xdr:rowOff>
    </xdr:to>
    <xdr:sp macro="" textlink="">
      <xdr:nvSpPr>
        <xdr:cNvPr id="1526" name="Line 2072">
          <a:extLst>
            <a:ext uri="{FF2B5EF4-FFF2-40B4-BE49-F238E27FC236}">
              <a16:creationId xmlns:a16="http://schemas.microsoft.com/office/drawing/2014/main" id="{42513D2C-8BBB-49EF-A890-7D60A8D6A91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76809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150</xdr:row>
      <xdr:rowOff>0</xdr:rowOff>
    </xdr:from>
    <xdr:to>
      <xdr:col>4</xdr:col>
      <xdr:colOff>38100</xdr:colOff>
      <xdr:row>150</xdr:row>
      <xdr:rowOff>38100</xdr:rowOff>
    </xdr:to>
    <xdr:sp macro="" textlink="">
      <xdr:nvSpPr>
        <xdr:cNvPr id="1527" name="Line 2073">
          <a:extLst>
            <a:ext uri="{FF2B5EF4-FFF2-40B4-BE49-F238E27FC236}">
              <a16:creationId xmlns:a16="http://schemas.microsoft.com/office/drawing/2014/main" id="{04E94F39-034D-4570-899A-6A3E2D1DF3C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7680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150</xdr:row>
      <xdr:rowOff>0</xdr:rowOff>
    </xdr:from>
    <xdr:to>
      <xdr:col>2</xdr:col>
      <xdr:colOff>0</xdr:colOff>
      <xdr:row>150</xdr:row>
      <xdr:rowOff>38100</xdr:rowOff>
    </xdr:to>
    <xdr:sp macro="" textlink="">
      <xdr:nvSpPr>
        <xdr:cNvPr id="1528" name="Line 2075">
          <a:extLst>
            <a:ext uri="{FF2B5EF4-FFF2-40B4-BE49-F238E27FC236}">
              <a16:creationId xmlns:a16="http://schemas.microsoft.com/office/drawing/2014/main" id="{76802EB6-6C06-44DE-8AF2-EE975850D6C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7680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150</xdr:row>
      <xdr:rowOff>0</xdr:rowOff>
    </xdr:from>
    <xdr:to>
      <xdr:col>3</xdr:col>
      <xdr:colOff>28575</xdr:colOff>
      <xdr:row>151</xdr:row>
      <xdr:rowOff>0</xdr:rowOff>
    </xdr:to>
    <xdr:sp macro="" textlink="">
      <xdr:nvSpPr>
        <xdr:cNvPr id="1531" name="Line 2078">
          <a:extLst>
            <a:ext uri="{FF2B5EF4-FFF2-40B4-BE49-F238E27FC236}">
              <a16:creationId xmlns:a16="http://schemas.microsoft.com/office/drawing/2014/main" id="{00FD59B2-1D17-4F32-AF1F-5D7D3C7A02D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782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150</xdr:row>
      <xdr:rowOff>0</xdr:rowOff>
    </xdr:from>
    <xdr:to>
      <xdr:col>5</xdr:col>
      <xdr:colOff>342900</xdr:colOff>
      <xdr:row>151</xdr:row>
      <xdr:rowOff>0</xdr:rowOff>
    </xdr:to>
    <xdr:sp macro="" textlink="">
      <xdr:nvSpPr>
        <xdr:cNvPr id="1532" name="Line 2080">
          <a:extLst>
            <a:ext uri="{FF2B5EF4-FFF2-40B4-BE49-F238E27FC236}">
              <a16:creationId xmlns:a16="http://schemas.microsoft.com/office/drawing/2014/main" id="{C336B7AE-8468-4995-A884-0E1C6D1935AE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782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150</xdr:row>
      <xdr:rowOff>0</xdr:rowOff>
    </xdr:from>
    <xdr:to>
      <xdr:col>4</xdr:col>
      <xdr:colOff>38100</xdr:colOff>
      <xdr:row>151</xdr:row>
      <xdr:rowOff>0</xdr:rowOff>
    </xdr:to>
    <xdr:sp macro="" textlink="">
      <xdr:nvSpPr>
        <xdr:cNvPr id="1533" name="Line 2081">
          <a:extLst>
            <a:ext uri="{FF2B5EF4-FFF2-40B4-BE49-F238E27FC236}">
              <a16:creationId xmlns:a16="http://schemas.microsoft.com/office/drawing/2014/main" id="{3F4FB7D3-F596-43EE-99E0-2076DF45CF3F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782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150</xdr:row>
      <xdr:rowOff>0</xdr:rowOff>
    </xdr:from>
    <xdr:to>
      <xdr:col>2</xdr:col>
      <xdr:colOff>0</xdr:colOff>
      <xdr:row>151</xdr:row>
      <xdr:rowOff>0</xdr:rowOff>
    </xdr:to>
    <xdr:sp macro="" textlink="">
      <xdr:nvSpPr>
        <xdr:cNvPr id="1534" name="Line 2083">
          <a:extLst>
            <a:ext uri="{FF2B5EF4-FFF2-40B4-BE49-F238E27FC236}">
              <a16:creationId xmlns:a16="http://schemas.microsoft.com/office/drawing/2014/main" id="{BC22A702-4235-4893-8F27-0C0749CC776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7823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151</xdr:row>
      <xdr:rowOff>0</xdr:rowOff>
    </xdr:from>
    <xdr:to>
      <xdr:col>3</xdr:col>
      <xdr:colOff>28575</xdr:colOff>
      <xdr:row>151</xdr:row>
      <xdr:rowOff>38100</xdr:rowOff>
    </xdr:to>
    <xdr:sp macro="" textlink="">
      <xdr:nvSpPr>
        <xdr:cNvPr id="1543" name="Line 2094">
          <a:extLst>
            <a:ext uri="{FF2B5EF4-FFF2-40B4-BE49-F238E27FC236}">
              <a16:creationId xmlns:a16="http://schemas.microsoft.com/office/drawing/2014/main" id="{C316A5A7-FE42-4160-951B-3F68AA4D686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810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151</xdr:row>
      <xdr:rowOff>0</xdr:rowOff>
    </xdr:from>
    <xdr:to>
      <xdr:col>5</xdr:col>
      <xdr:colOff>342900</xdr:colOff>
      <xdr:row>151</xdr:row>
      <xdr:rowOff>38100</xdr:rowOff>
    </xdr:to>
    <xdr:sp macro="" textlink="">
      <xdr:nvSpPr>
        <xdr:cNvPr id="1544" name="Line 2096">
          <a:extLst>
            <a:ext uri="{FF2B5EF4-FFF2-40B4-BE49-F238E27FC236}">
              <a16:creationId xmlns:a16="http://schemas.microsoft.com/office/drawing/2014/main" id="{E91061DD-573D-4F3D-8DD3-8CC16D02865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81095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151</xdr:row>
      <xdr:rowOff>0</xdr:rowOff>
    </xdr:from>
    <xdr:to>
      <xdr:col>4</xdr:col>
      <xdr:colOff>38100</xdr:colOff>
      <xdr:row>151</xdr:row>
      <xdr:rowOff>38100</xdr:rowOff>
    </xdr:to>
    <xdr:sp macro="" textlink="">
      <xdr:nvSpPr>
        <xdr:cNvPr id="1545" name="Line 2097">
          <a:extLst>
            <a:ext uri="{FF2B5EF4-FFF2-40B4-BE49-F238E27FC236}">
              <a16:creationId xmlns:a16="http://schemas.microsoft.com/office/drawing/2014/main" id="{33B9CFE0-AFB0-4D7E-9F96-7C248AF62CCB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810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151</xdr:row>
      <xdr:rowOff>0</xdr:rowOff>
    </xdr:from>
    <xdr:to>
      <xdr:col>2</xdr:col>
      <xdr:colOff>0</xdr:colOff>
      <xdr:row>151</xdr:row>
      <xdr:rowOff>38100</xdr:rowOff>
    </xdr:to>
    <xdr:sp macro="" textlink="">
      <xdr:nvSpPr>
        <xdr:cNvPr id="1546" name="Line 2099">
          <a:extLst>
            <a:ext uri="{FF2B5EF4-FFF2-40B4-BE49-F238E27FC236}">
              <a16:creationId xmlns:a16="http://schemas.microsoft.com/office/drawing/2014/main" id="{0507906C-FC4C-49CC-B2A9-47B689E5885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8109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151</xdr:row>
      <xdr:rowOff>0</xdr:rowOff>
    </xdr:from>
    <xdr:to>
      <xdr:col>3</xdr:col>
      <xdr:colOff>28575</xdr:colOff>
      <xdr:row>152</xdr:row>
      <xdr:rowOff>0</xdr:rowOff>
    </xdr:to>
    <xdr:sp macro="" textlink="">
      <xdr:nvSpPr>
        <xdr:cNvPr id="1549" name="Line 2102">
          <a:extLst>
            <a:ext uri="{FF2B5EF4-FFF2-40B4-BE49-F238E27FC236}">
              <a16:creationId xmlns:a16="http://schemas.microsoft.com/office/drawing/2014/main" id="{D77729C5-74C1-471F-9AD4-9F292130EA0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825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151</xdr:row>
      <xdr:rowOff>0</xdr:rowOff>
    </xdr:from>
    <xdr:to>
      <xdr:col>5</xdr:col>
      <xdr:colOff>342900</xdr:colOff>
      <xdr:row>152</xdr:row>
      <xdr:rowOff>0</xdr:rowOff>
    </xdr:to>
    <xdr:sp macro="" textlink="">
      <xdr:nvSpPr>
        <xdr:cNvPr id="1550" name="Line 2104">
          <a:extLst>
            <a:ext uri="{FF2B5EF4-FFF2-40B4-BE49-F238E27FC236}">
              <a16:creationId xmlns:a16="http://schemas.microsoft.com/office/drawing/2014/main" id="{44442B3A-4128-42D3-9C09-0BA919FEA2A9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825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151</xdr:row>
      <xdr:rowOff>0</xdr:rowOff>
    </xdr:from>
    <xdr:to>
      <xdr:col>4</xdr:col>
      <xdr:colOff>38100</xdr:colOff>
      <xdr:row>152</xdr:row>
      <xdr:rowOff>0</xdr:rowOff>
    </xdr:to>
    <xdr:sp macro="" textlink="">
      <xdr:nvSpPr>
        <xdr:cNvPr id="1551" name="Line 2105">
          <a:extLst>
            <a:ext uri="{FF2B5EF4-FFF2-40B4-BE49-F238E27FC236}">
              <a16:creationId xmlns:a16="http://schemas.microsoft.com/office/drawing/2014/main" id="{BEADA66B-5D0F-4D90-BAB6-067280BE534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825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151</xdr:row>
      <xdr:rowOff>0</xdr:rowOff>
    </xdr:from>
    <xdr:to>
      <xdr:col>2</xdr:col>
      <xdr:colOff>0</xdr:colOff>
      <xdr:row>152</xdr:row>
      <xdr:rowOff>0</xdr:rowOff>
    </xdr:to>
    <xdr:sp macro="" textlink="">
      <xdr:nvSpPr>
        <xdr:cNvPr id="1552" name="Line 2107">
          <a:extLst>
            <a:ext uri="{FF2B5EF4-FFF2-40B4-BE49-F238E27FC236}">
              <a16:creationId xmlns:a16="http://schemas.microsoft.com/office/drawing/2014/main" id="{BFB1672B-981E-4C12-BEC1-409C6E4643E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8252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153</xdr:row>
      <xdr:rowOff>0</xdr:rowOff>
    </xdr:from>
    <xdr:to>
      <xdr:col>3</xdr:col>
      <xdr:colOff>28575</xdr:colOff>
      <xdr:row>153</xdr:row>
      <xdr:rowOff>38100</xdr:rowOff>
    </xdr:to>
    <xdr:sp macro="" textlink="">
      <xdr:nvSpPr>
        <xdr:cNvPr id="1561" name="Line 2118">
          <a:extLst>
            <a:ext uri="{FF2B5EF4-FFF2-40B4-BE49-F238E27FC236}">
              <a16:creationId xmlns:a16="http://schemas.microsoft.com/office/drawing/2014/main" id="{A328F1E2-3800-4A62-927B-D8AB5670253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853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153</xdr:row>
      <xdr:rowOff>0</xdr:rowOff>
    </xdr:from>
    <xdr:to>
      <xdr:col>5</xdr:col>
      <xdr:colOff>342900</xdr:colOff>
      <xdr:row>153</xdr:row>
      <xdr:rowOff>38100</xdr:rowOff>
    </xdr:to>
    <xdr:sp macro="" textlink="">
      <xdr:nvSpPr>
        <xdr:cNvPr id="1562" name="Line 2120">
          <a:extLst>
            <a:ext uri="{FF2B5EF4-FFF2-40B4-BE49-F238E27FC236}">
              <a16:creationId xmlns:a16="http://schemas.microsoft.com/office/drawing/2014/main" id="{AE29774F-0385-4106-A80B-AD057A02D084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85381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153</xdr:row>
      <xdr:rowOff>0</xdr:rowOff>
    </xdr:from>
    <xdr:to>
      <xdr:col>4</xdr:col>
      <xdr:colOff>38100</xdr:colOff>
      <xdr:row>153</xdr:row>
      <xdr:rowOff>38100</xdr:rowOff>
    </xdr:to>
    <xdr:sp macro="" textlink="">
      <xdr:nvSpPr>
        <xdr:cNvPr id="1563" name="Line 2121">
          <a:extLst>
            <a:ext uri="{FF2B5EF4-FFF2-40B4-BE49-F238E27FC236}">
              <a16:creationId xmlns:a16="http://schemas.microsoft.com/office/drawing/2014/main" id="{C304A3FC-1EF7-4FCD-AEDC-CAF4177C397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853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153</xdr:row>
      <xdr:rowOff>0</xdr:rowOff>
    </xdr:from>
    <xdr:to>
      <xdr:col>2</xdr:col>
      <xdr:colOff>0</xdr:colOff>
      <xdr:row>153</xdr:row>
      <xdr:rowOff>38100</xdr:rowOff>
    </xdr:to>
    <xdr:sp macro="" textlink="">
      <xdr:nvSpPr>
        <xdr:cNvPr id="1564" name="Line 2123">
          <a:extLst>
            <a:ext uri="{FF2B5EF4-FFF2-40B4-BE49-F238E27FC236}">
              <a16:creationId xmlns:a16="http://schemas.microsoft.com/office/drawing/2014/main" id="{EB37F097-905B-4F24-95F7-0A2E64915D3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8538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153</xdr:row>
      <xdr:rowOff>0</xdr:rowOff>
    </xdr:from>
    <xdr:to>
      <xdr:col>3</xdr:col>
      <xdr:colOff>28575</xdr:colOff>
      <xdr:row>154</xdr:row>
      <xdr:rowOff>0</xdr:rowOff>
    </xdr:to>
    <xdr:sp macro="" textlink="">
      <xdr:nvSpPr>
        <xdr:cNvPr id="1567" name="Line 2126">
          <a:extLst>
            <a:ext uri="{FF2B5EF4-FFF2-40B4-BE49-F238E27FC236}">
              <a16:creationId xmlns:a16="http://schemas.microsoft.com/office/drawing/2014/main" id="{90B6CEF0-94F1-4C29-BFB2-90108232DD5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8681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153</xdr:row>
      <xdr:rowOff>0</xdr:rowOff>
    </xdr:from>
    <xdr:to>
      <xdr:col>5</xdr:col>
      <xdr:colOff>342900</xdr:colOff>
      <xdr:row>154</xdr:row>
      <xdr:rowOff>0</xdr:rowOff>
    </xdr:to>
    <xdr:sp macro="" textlink="">
      <xdr:nvSpPr>
        <xdr:cNvPr id="1568" name="Line 2128">
          <a:extLst>
            <a:ext uri="{FF2B5EF4-FFF2-40B4-BE49-F238E27FC236}">
              <a16:creationId xmlns:a16="http://schemas.microsoft.com/office/drawing/2014/main" id="{AF85FD36-D608-4F79-9BC1-CEDEDAE5E40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8681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153</xdr:row>
      <xdr:rowOff>0</xdr:rowOff>
    </xdr:from>
    <xdr:to>
      <xdr:col>4</xdr:col>
      <xdr:colOff>38100</xdr:colOff>
      <xdr:row>154</xdr:row>
      <xdr:rowOff>0</xdr:rowOff>
    </xdr:to>
    <xdr:sp macro="" textlink="">
      <xdr:nvSpPr>
        <xdr:cNvPr id="1569" name="Line 2129">
          <a:extLst>
            <a:ext uri="{FF2B5EF4-FFF2-40B4-BE49-F238E27FC236}">
              <a16:creationId xmlns:a16="http://schemas.microsoft.com/office/drawing/2014/main" id="{E06A3139-1347-4C3F-9621-7F93EFE3D45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8681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153</xdr:row>
      <xdr:rowOff>0</xdr:rowOff>
    </xdr:from>
    <xdr:to>
      <xdr:col>2</xdr:col>
      <xdr:colOff>0</xdr:colOff>
      <xdr:row>154</xdr:row>
      <xdr:rowOff>0</xdr:rowOff>
    </xdr:to>
    <xdr:sp macro="" textlink="">
      <xdr:nvSpPr>
        <xdr:cNvPr id="1570" name="Line 2131">
          <a:extLst>
            <a:ext uri="{FF2B5EF4-FFF2-40B4-BE49-F238E27FC236}">
              <a16:creationId xmlns:a16="http://schemas.microsoft.com/office/drawing/2014/main" id="{BDF7EE0E-9034-4CE6-A709-5C73DA836E9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8681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81</xdr:row>
      <xdr:rowOff>0</xdr:rowOff>
    </xdr:from>
    <xdr:to>
      <xdr:col>3</xdr:col>
      <xdr:colOff>28575</xdr:colOff>
      <xdr:row>81</xdr:row>
      <xdr:rowOff>38100</xdr:rowOff>
    </xdr:to>
    <xdr:sp macro="" textlink="">
      <xdr:nvSpPr>
        <xdr:cNvPr id="1579" name="Line 2142">
          <a:extLst>
            <a:ext uri="{FF2B5EF4-FFF2-40B4-BE49-F238E27FC236}">
              <a16:creationId xmlns:a16="http://schemas.microsoft.com/office/drawing/2014/main" id="{D7A292B3-1FC0-4A7E-BC71-23F50B7DFB6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896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81</xdr:row>
      <xdr:rowOff>0</xdr:rowOff>
    </xdr:from>
    <xdr:to>
      <xdr:col>5</xdr:col>
      <xdr:colOff>342900</xdr:colOff>
      <xdr:row>81</xdr:row>
      <xdr:rowOff>38100</xdr:rowOff>
    </xdr:to>
    <xdr:sp macro="" textlink="">
      <xdr:nvSpPr>
        <xdr:cNvPr id="1580" name="Line 2144">
          <a:extLst>
            <a:ext uri="{FF2B5EF4-FFF2-40B4-BE49-F238E27FC236}">
              <a16:creationId xmlns:a16="http://schemas.microsoft.com/office/drawing/2014/main" id="{1C2A3A1D-98DA-41DE-A01B-5F8FF2C1CCB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89667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81</xdr:row>
      <xdr:rowOff>0</xdr:rowOff>
    </xdr:from>
    <xdr:to>
      <xdr:col>4</xdr:col>
      <xdr:colOff>38100</xdr:colOff>
      <xdr:row>81</xdr:row>
      <xdr:rowOff>38100</xdr:rowOff>
    </xdr:to>
    <xdr:sp macro="" textlink="">
      <xdr:nvSpPr>
        <xdr:cNvPr id="1581" name="Line 2145">
          <a:extLst>
            <a:ext uri="{FF2B5EF4-FFF2-40B4-BE49-F238E27FC236}">
              <a16:creationId xmlns:a16="http://schemas.microsoft.com/office/drawing/2014/main" id="{153F0A27-182E-4A4A-8D42-CBE9085DA58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896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81</xdr:row>
      <xdr:rowOff>0</xdr:rowOff>
    </xdr:from>
    <xdr:to>
      <xdr:col>2</xdr:col>
      <xdr:colOff>0</xdr:colOff>
      <xdr:row>81</xdr:row>
      <xdr:rowOff>38100</xdr:rowOff>
    </xdr:to>
    <xdr:sp macro="" textlink="">
      <xdr:nvSpPr>
        <xdr:cNvPr id="1582" name="Line 2147">
          <a:extLst>
            <a:ext uri="{FF2B5EF4-FFF2-40B4-BE49-F238E27FC236}">
              <a16:creationId xmlns:a16="http://schemas.microsoft.com/office/drawing/2014/main" id="{C40629E5-C8C3-4A35-BFD4-242EFE5B3ADE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8966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81</xdr:row>
      <xdr:rowOff>0</xdr:rowOff>
    </xdr:from>
    <xdr:to>
      <xdr:col>3</xdr:col>
      <xdr:colOff>28575</xdr:colOff>
      <xdr:row>84</xdr:row>
      <xdr:rowOff>28575</xdr:rowOff>
    </xdr:to>
    <xdr:sp macro="" textlink="">
      <xdr:nvSpPr>
        <xdr:cNvPr id="1585" name="Line 2150">
          <a:extLst>
            <a:ext uri="{FF2B5EF4-FFF2-40B4-BE49-F238E27FC236}">
              <a16:creationId xmlns:a16="http://schemas.microsoft.com/office/drawing/2014/main" id="{94F041BF-2154-4F30-BE7E-15174E35BAC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9109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81</xdr:row>
      <xdr:rowOff>0</xdr:rowOff>
    </xdr:from>
    <xdr:to>
      <xdr:col>5</xdr:col>
      <xdr:colOff>342900</xdr:colOff>
      <xdr:row>84</xdr:row>
      <xdr:rowOff>28575</xdr:rowOff>
    </xdr:to>
    <xdr:sp macro="" textlink="">
      <xdr:nvSpPr>
        <xdr:cNvPr id="1586" name="Line 2152">
          <a:extLst>
            <a:ext uri="{FF2B5EF4-FFF2-40B4-BE49-F238E27FC236}">
              <a16:creationId xmlns:a16="http://schemas.microsoft.com/office/drawing/2014/main" id="{7C9DEF95-AEF7-41FC-8362-F8C72EBC35DB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9109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81</xdr:row>
      <xdr:rowOff>0</xdr:rowOff>
    </xdr:from>
    <xdr:to>
      <xdr:col>4</xdr:col>
      <xdr:colOff>38100</xdr:colOff>
      <xdr:row>84</xdr:row>
      <xdr:rowOff>28575</xdr:rowOff>
    </xdr:to>
    <xdr:sp macro="" textlink="">
      <xdr:nvSpPr>
        <xdr:cNvPr id="1587" name="Line 2153">
          <a:extLst>
            <a:ext uri="{FF2B5EF4-FFF2-40B4-BE49-F238E27FC236}">
              <a16:creationId xmlns:a16="http://schemas.microsoft.com/office/drawing/2014/main" id="{BACE57D7-6CD4-4BA8-AE13-5A1E0432905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9109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81</xdr:row>
      <xdr:rowOff>0</xdr:rowOff>
    </xdr:from>
    <xdr:to>
      <xdr:col>2</xdr:col>
      <xdr:colOff>0</xdr:colOff>
      <xdr:row>84</xdr:row>
      <xdr:rowOff>28575</xdr:rowOff>
    </xdr:to>
    <xdr:sp macro="" textlink="">
      <xdr:nvSpPr>
        <xdr:cNvPr id="1588" name="Line 2155">
          <a:extLst>
            <a:ext uri="{FF2B5EF4-FFF2-40B4-BE49-F238E27FC236}">
              <a16:creationId xmlns:a16="http://schemas.microsoft.com/office/drawing/2014/main" id="{7876B4C4-9D1E-4569-BD01-FB29DD3D29D6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9109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84</xdr:row>
      <xdr:rowOff>0</xdr:rowOff>
    </xdr:from>
    <xdr:to>
      <xdr:col>3</xdr:col>
      <xdr:colOff>28575</xdr:colOff>
      <xdr:row>85</xdr:row>
      <xdr:rowOff>0</xdr:rowOff>
    </xdr:to>
    <xdr:sp macro="" textlink="">
      <xdr:nvSpPr>
        <xdr:cNvPr id="1591" name="Line 2158">
          <a:extLst>
            <a:ext uri="{FF2B5EF4-FFF2-40B4-BE49-F238E27FC236}">
              <a16:creationId xmlns:a16="http://schemas.microsoft.com/office/drawing/2014/main" id="{5B624140-9F3A-4486-AA89-15DF30FA76A4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9262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84</xdr:row>
      <xdr:rowOff>0</xdr:rowOff>
    </xdr:from>
    <xdr:to>
      <xdr:col>5</xdr:col>
      <xdr:colOff>342900</xdr:colOff>
      <xdr:row>85</xdr:row>
      <xdr:rowOff>0</xdr:rowOff>
    </xdr:to>
    <xdr:sp macro="" textlink="">
      <xdr:nvSpPr>
        <xdr:cNvPr id="1592" name="Line 2160">
          <a:extLst>
            <a:ext uri="{FF2B5EF4-FFF2-40B4-BE49-F238E27FC236}">
              <a16:creationId xmlns:a16="http://schemas.microsoft.com/office/drawing/2014/main" id="{5D973F0A-CD4C-487C-8A22-68E3CEDB9EB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9262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84</xdr:row>
      <xdr:rowOff>0</xdr:rowOff>
    </xdr:from>
    <xdr:to>
      <xdr:col>4</xdr:col>
      <xdr:colOff>38100</xdr:colOff>
      <xdr:row>85</xdr:row>
      <xdr:rowOff>0</xdr:rowOff>
    </xdr:to>
    <xdr:sp macro="" textlink="">
      <xdr:nvSpPr>
        <xdr:cNvPr id="1593" name="Line 2161">
          <a:extLst>
            <a:ext uri="{FF2B5EF4-FFF2-40B4-BE49-F238E27FC236}">
              <a16:creationId xmlns:a16="http://schemas.microsoft.com/office/drawing/2014/main" id="{55BAB2BA-245B-4175-8D63-5264450D883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9262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84</xdr:row>
      <xdr:rowOff>0</xdr:rowOff>
    </xdr:from>
    <xdr:to>
      <xdr:col>2</xdr:col>
      <xdr:colOff>0</xdr:colOff>
      <xdr:row>85</xdr:row>
      <xdr:rowOff>0</xdr:rowOff>
    </xdr:to>
    <xdr:sp macro="" textlink="">
      <xdr:nvSpPr>
        <xdr:cNvPr id="1594" name="Line 2163">
          <a:extLst>
            <a:ext uri="{FF2B5EF4-FFF2-40B4-BE49-F238E27FC236}">
              <a16:creationId xmlns:a16="http://schemas.microsoft.com/office/drawing/2014/main" id="{442A83B5-4ED6-402D-B580-30802ECA869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9262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85</xdr:row>
      <xdr:rowOff>0</xdr:rowOff>
    </xdr:from>
    <xdr:to>
      <xdr:col>3</xdr:col>
      <xdr:colOff>28575</xdr:colOff>
      <xdr:row>85</xdr:row>
      <xdr:rowOff>38100</xdr:rowOff>
    </xdr:to>
    <xdr:sp macro="" textlink="">
      <xdr:nvSpPr>
        <xdr:cNvPr id="1603" name="Line 2174">
          <a:extLst>
            <a:ext uri="{FF2B5EF4-FFF2-40B4-BE49-F238E27FC236}">
              <a16:creationId xmlns:a16="http://schemas.microsoft.com/office/drawing/2014/main" id="{3BC91FD1-99C3-4BDB-818E-5A9F7BD9136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9547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85</xdr:row>
      <xdr:rowOff>0</xdr:rowOff>
    </xdr:from>
    <xdr:to>
      <xdr:col>5</xdr:col>
      <xdr:colOff>342900</xdr:colOff>
      <xdr:row>85</xdr:row>
      <xdr:rowOff>38100</xdr:rowOff>
    </xdr:to>
    <xdr:sp macro="" textlink="">
      <xdr:nvSpPr>
        <xdr:cNvPr id="1604" name="Line 2176">
          <a:extLst>
            <a:ext uri="{FF2B5EF4-FFF2-40B4-BE49-F238E27FC236}">
              <a16:creationId xmlns:a16="http://schemas.microsoft.com/office/drawing/2014/main" id="{CE795C3A-85CF-4629-958A-2AF781412EB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95478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85</xdr:row>
      <xdr:rowOff>0</xdr:rowOff>
    </xdr:from>
    <xdr:to>
      <xdr:col>4</xdr:col>
      <xdr:colOff>38100</xdr:colOff>
      <xdr:row>85</xdr:row>
      <xdr:rowOff>38100</xdr:rowOff>
    </xdr:to>
    <xdr:sp macro="" textlink="">
      <xdr:nvSpPr>
        <xdr:cNvPr id="1605" name="Line 2177">
          <a:extLst>
            <a:ext uri="{FF2B5EF4-FFF2-40B4-BE49-F238E27FC236}">
              <a16:creationId xmlns:a16="http://schemas.microsoft.com/office/drawing/2014/main" id="{E9E7D708-2B05-480F-BC73-28E8A021A05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9547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85</xdr:row>
      <xdr:rowOff>0</xdr:rowOff>
    </xdr:from>
    <xdr:to>
      <xdr:col>2</xdr:col>
      <xdr:colOff>0</xdr:colOff>
      <xdr:row>85</xdr:row>
      <xdr:rowOff>38100</xdr:rowOff>
    </xdr:to>
    <xdr:sp macro="" textlink="">
      <xdr:nvSpPr>
        <xdr:cNvPr id="1606" name="Line 2179">
          <a:extLst>
            <a:ext uri="{FF2B5EF4-FFF2-40B4-BE49-F238E27FC236}">
              <a16:creationId xmlns:a16="http://schemas.microsoft.com/office/drawing/2014/main" id="{85929B5E-D171-4C9D-971B-4C16FCDB2A08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95478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85</xdr:row>
      <xdr:rowOff>0</xdr:rowOff>
    </xdr:from>
    <xdr:to>
      <xdr:col>3</xdr:col>
      <xdr:colOff>28575</xdr:colOff>
      <xdr:row>86</xdr:row>
      <xdr:rowOff>0</xdr:rowOff>
    </xdr:to>
    <xdr:sp macro="" textlink="">
      <xdr:nvSpPr>
        <xdr:cNvPr id="1609" name="Line 2182">
          <a:extLst>
            <a:ext uri="{FF2B5EF4-FFF2-40B4-BE49-F238E27FC236}">
              <a16:creationId xmlns:a16="http://schemas.microsoft.com/office/drawing/2014/main" id="{0C5B1E4A-CDA5-4904-A4F9-A31965DD856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9690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85</xdr:row>
      <xdr:rowOff>0</xdr:rowOff>
    </xdr:from>
    <xdr:to>
      <xdr:col>5</xdr:col>
      <xdr:colOff>342900</xdr:colOff>
      <xdr:row>86</xdr:row>
      <xdr:rowOff>0</xdr:rowOff>
    </xdr:to>
    <xdr:sp macro="" textlink="">
      <xdr:nvSpPr>
        <xdr:cNvPr id="1610" name="Line 2184">
          <a:extLst>
            <a:ext uri="{FF2B5EF4-FFF2-40B4-BE49-F238E27FC236}">
              <a16:creationId xmlns:a16="http://schemas.microsoft.com/office/drawing/2014/main" id="{C38DDC63-F07F-465E-881A-E69E1FDB613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9690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85</xdr:row>
      <xdr:rowOff>0</xdr:rowOff>
    </xdr:from>
    <xdr:to>
      <xdr:col>4</xdr:col>
      <xdr:colOff>38100</xdr:colOff>
      <xdr:row>86</xdr:row>
      <xdr:rowOff>0</xdr:rowOff>
    </xdr:to>
    <xdr:sp macro="" textlink="">
      <xdr:nvSpPr>
        <xdr:cNvPr id="1611" name="Line 2185">
          <a:extLst>
            <a:ext uri="{FF2B5EF4-FFF2-40B4-BE49-F238E27FC236}">
              <a16:creationId xmlns:a16="http://schemas.microsoft.com/office/drawing/2014/main" id="{98650701-6402-4C0A-B278-F8E56FBD46F5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9690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85</xdr:row>
      <xdr:rowOff>0</xdr:rowOff>
    </xdr:from>
    <xdr:to>
      <xdr:col>2</xdr:col>
      <xdr:colOff>0</xdr:colOff>
      <xdr:row>86</xdr:row>
      <xdr:rowOff>0</xdr:rowOff>
    </xdr:to>
    <xdr:sp macro="" textlink="">
      <xdr:nvSpPr>
        <xdr:cNvPr id="1612" name="Line 2187">
          <a:extLst>
            <a:ext uri="{FF2B5EF4-FFF2-40B4-BE49-F238E27FC236}">
              <a16:creationId xmlns:a16="http://schemas.microsoft.com/office/drawing/2014/main" id="{47ABFCDC-5F9B-45BF-9D89-D4765A2B52CE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9690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86</xdr:row>
      <xdr:rowOff>0</xdr:rowOff>
    </xdr:from>
    <xdr:to>
      <xdr:col>3</xdr:col>
      <xdr:colOff>28575</xdr:colOff>
      <xdr:row>86</xdr:row>
      <xdr:rowOff>38100</xdr:rowOff>
    </xdr:to>
    <xdr:sp macro="" textlink="">
      <xdr:nvSpPr>
        <xdr:cNvPr id="1621" name="Line 2198">
          <a:extLst>
            <a:ext uri="{FF2B5EF4-FFF2-40B4-BE49-F238E27FC236}">
              <a16:creationId xmlns:a16="http://schemas.microsoft.com/office/drawing/2014/main" id="{558D7CA2-A1B8-4EED-B31F-C406802FC19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3997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86</xdr:row>
      <xdr:rowOff>0</xdr:rowOff>
    </xdr:from>
    <xdr:to>
      <xdr:col>5</xdr:col>
      <xdr:colOff>342900</xdr:colOff>
      <xdr:row>86</xdr:row>
      <xdr:rowOff>38100</xdr:rowOff>
    </xdr:to>
    <xdr:sp macro="" textlink="">
      <xdr:nvSpPr>
        <xdr:cNvPr id="1622" name="Line 2200">
          <a:extLst>
            <a:ext uri="{FF2B5EF4-FFF2-40B4-BE49-F238E27FC236}">
              <a16:creationId xmlns:a16="http://schemas.microsoft.com/office/drawing/2014/main" id="{4BCDBFB8-9884-4FA4-B8ED-3B2284D16CC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399764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86</xdr:row>
      <xdr:rowOff>0</xdr:rowOff>
    </xdr:from>
    <xdr:to>
      <xdr:col>4</xdr:col>
      <xdr:colOff>38100</xdr:colOff>
      <xdr:row>86</xdr:row>
      <xdr:rowOff>38100</xdr:rowOff>
    </xdr:to>
    <xdr:sp macro="" textlink="">
      <xdr:nvSpPr>
        <xdr:cNvPr id="1623" name="Line 2201">
          <a:extLst>
            <a:ext uri="{FF2B5EF4-FFF2-40B4-BE49-F238E27FC236}">
              <a16:creationId xmlns:a16="http://schemas.microsoft.com/office/drawing/2014/main" id="{96557719-AD39-47E2-ADA3-10BFD97FD62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3997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86</xdr:row>
      <xdr:rowOff>0</xdr:rowOff>
    </xdr:from>
    <xdr:to>
      <xdr:col>2</xdr:col>
      <xdr:colOff>0</xdr:colOff>
      <xdr:row>86</xdr:row>
      <xdr:rowOff>38100</xdr:rowOff>
    </xdr:to>
    <xdr:sp macro="" textlink="">
      <xdr:nvSpPr>
        <xdr:cNvPr id="1624" name="Line 2203">
          <a:extLst>
            <a:ext uri="{FF2B5EF4-FFF2-40B4-BE49-F238E27FC236}">
              <a16:creationId xmlns:a16="http://schemas.microsoft.com/office/drawing/2014/main" id="{928897FA-14A5-4FF1-8577-86D7D391405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399764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86</xdr:row>
      <xdr:rowOff>0</xdr:rowOff>
    </xdr:from>
    <xdr:to>
      <xdr:col>3</xdr:col>
      <xdr:colOff>28575</xdr:colOff>
      <xdr:row>87</xdr:row>
      <xdr:rowOff>0</xdr:rowOff>
    </xdr:to>
    <xdr:sp macro="" textlink="">
      <xdr:nvSpPr>
        <xdr:cNvPr id="1627" name="Line 2206">
          <a:extLst>
            <a:ext uri="{FF2B5EF4-FFF2-40B4-BE49-F238E27FC236}">
              <a16:creationId xmlns:a16="http://schemas.microsoft.com/office/drawing/2014/main" id="{B681FAC6-13FB-4D50-AF65-598DEF3BE27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0119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86</xdr:row>
      <xdr:rowOff>0</xdr:rowOff>
    </xdr:from>
    <xdr:to>
      <xdr:col>5</xdr:col>
      <xdr:colOff>342900</xdr:colOff>
      <xdr:row>87</xdr:row>
      <xdr:rowOff>0</xdr:rowOff>
    </xdr:to>
    <xdr:sp macro="" textlink="">
      <xdr:nvSpPr>
        <xdr:cNvPr id="1628" name="Line 2208">
          <a:extLst>
            <a:ext uri="{FF2B5EF4-FFF2-40B4-BE49-F238E27FC236}">
              <a16:creationId xmlns:a16="http://schemas.microsoft.com/office/drawing/2014/main" id="{2C71BBAF-6B81-4BA1-9B6C-9F2BB4CA904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0119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86</xdr:row>
      <xdr:rowOff>0</xdr:rowOff>
    </xdr:from>
    <xdr:to>
      <xdr:col>4</xdr:col>
      <xdr:colOff>38100</xdr:colOff>
      <xdr:row>87</xdr:row>
      <xdr:rowOff>0</xdr:rowOff>
    </xdr:to>
    <xdr:sp macro="" textlink="">
      <xdr:nvSpPr>
        <xdr:cNvPr id="1629" name="Line 2209">
          <a:extLst>
            <a:ext uri="{FF2B5EF4-FFF2-40B4-BE49-F238E27FC236}">
              <a16:creationId xmlns:a16="http://schemas.microsoft.com/office/drawing/2014/main" id="{A5E5EEDE-387C-4F6E-BA42-8A5AC3960B93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0119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86</xdr:row>
      <xdr:rowOff>0</xdr:rowOff>
    </xdr:from>
    <xdr:to>
      <xdr:col>2</xdr:col>
      <xdr:colOff>0</xdr:colOff>
      <xdr:row>87</xdr:row>
      <xdr:rowOff>0</xdr:rowOff>
    </xdr:to>
    <xdr:sp macro="" textlink="">
      <xdr:nvSpPr>
        <xdr:cNvPr id="1630" name="Line 2211">
          <a:extLst>
            <a:ext uri="{FF2B5EF4-FFF2-40B4-BE49-F238E27FC236}">
              <a16:creationId xmlns:a16="http://schemas.microsoft.com/office/drawing/2014/main" id="{7E5F1383-6097-4D13-8671-8420B6F769F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0119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87</xdr:row>
      <xdr:rowOff>0</xdr:rowOff>
    </xdr:from>
    <xdr:to>
      <xdr:col>3</xdr:col>
      <xdr:colOff>28575</xdr:colOff>
      <xdr:row>87</xdr:row>
      <xdr:rowOff>38100</xdr:rowOff>
    </xdr:to>
    <xdr:sp macro="" textlink="">
      <xdr:nvSpPr>
        <xdr:cNvPr id="1639" name="Line 2222">
          <a:extLst>
            <a:ext uri="{FF2B5EF4-FFF2-40B4-BE49-F238E27FC236}">
              <a16:creationId xmlns:a16="http://schemas.microsoft.com/office/drawing/2014/main" id="{88E4141B-EB3D-4355-8BA0-5ADF1697FBB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040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87</xdr:row>
      <xdr:rowOff>0</xdr:rowOff>
    </xdr:from>
    <xdr:to>
      <xdr:col>5</xdr:col>
      <xdr:colOff>342900</xdr:colOff>
      <xdr:row>87</xdr:row>
      <xdr:rowOff>38100</xdr:rowOff>
    </xdr:to>
    <xdr:sp macro="" textlink="">
      <xdr:nvSpPr>
        <xdr:cNvPr id="1640" name="Line 2224">
          <a:extLst>
            <a:ext uri="{FF2B5EF4-FFF2-40B4-BE49-F238E27FC236}">
              <a16:creationId xmlns:a16="http://schemas.microsoft.com/office/drawing/2014/main" id="{2E9FFF9E-B024-4B13-AC66-3809515855A5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04050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87</xdr:row>
      <xdr:rowOff>0</xdr:rowOff>
    </xdr:from>
    <xdr:to>
      <xdr:col>4</xdr:col>
      <xdr:colOff>38100</xdr:colOff>
      <xdr:row>87</xdr:row>
      <xdr:rowOff>38100</xdr:rowOff>
    </xdr:to>
    <xdr:sp macro="" textlink="">
      <xdr:nvSpPr>
        <xdr:cNvPr id="1641" name="Line 2225">
          <a:extLst>
            <a:ext uri="{FF2B5EF4-FFF2-40B4-BE49-F238E27FC236}">
              <a16:creationId xmlns:a16="http://schemas.microsoft.com/office/drawing/2014/main" id="{3D642664-0DC4-470B-ABE2-3EC84325D18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040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87</xdr:row>
      <xdr:rowOff>0</xdr:rowOff>
    </xdr:from>
    <xdr:to>
      <xdr:col>2</xdr:col>
      <xdr:colOff>0</xdr:colOff>
      <xdr:row>87</xdr:row>
      <xdr:rowOff>38100</xdr:rowOff>
    </xdr:to>
    <xdr:sp macro="" textlink="">
      <xdr:nvSpPr>
        <xdr:cNvPr id="1642" name="Line 2227">
          <a:extLst>
            <a:ext uri="{FF2B5EF4-FFF2-40B4-BE49-F238E27FC236}">
              <a16:creationId xmlns:a16="http://schemas.microsoft.com/office/drawing/2014/main" id="{09DA6967-DA42-4811-964D-5B481A08443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0405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87</xdr:row>
      <xdr:rowOff>0</xdr:rowOff>
    </xdr:from>
    <xdr:to>
      <xdr:col>3</xdr:col>
      <xdr:colOff>28575</xdr:colOff>
      <xdr:row>88</xdr:row>
      <xdr:rowOff>0</xdr:rowOff>
    </xdr:to>
    <xdr:sp macro="" textlink="">
      <xdr:nvSpPr>
        <xdr:cNvPr id="1645" name="Line 2230">
          <a:extLst>
            <a:ext uri="{FF2B5EF4-FFF2-40B4-BE49-F238E27FC236}">
              <a16:creationId xmlns:a16="http://schemas.microsoft.com/office/drawing/2014/main" id="{11271033-17DA-49F7-BC8D-4832C5CE925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0547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87</xdr:row>
      <xdr:rowOff>0</xdr:rowOff>
    </xdr:from>
    <xdr:to>
      <xdr:col>5</xdr:col>
      <xdr:colOff>342900</xdr:colOff>
      <xdr:row>88</xdr:row>
      <xdr:rowOff>0</xdr:rowOff>
    </xdr:to>
    <xdr:sp macro="" textlink="">
      <xdr:nvSpPr>
        <xdr:cNvPr id="1646" name="Line 2232">
          <a:extLst>
            <a:ext uri="{FF2B5EF4-FFF2-40B4-BE49-F238E27FC236}">
              <a16:creationId xmlns:a16="http://schemas.microsoft.com/office/drawing/2014/main" id="{C829CA7E-8060-47D7-A28D-2D3471A0B40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0547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87</xdr:row>
      <xdr:rowOff>0</xdr:rowOff>
    </xdr:from>
    <xdr:to>
      <xdr:col>4</xdr:col>
      <xdr:colOff>38100</xdr:colOff>
      <xdr:row>88</xdr:row>
      <xdr:rowOff>0</xdr:rowOff>
    </xdr:to>
    <xdr:sp macro="" textlink="">
      <xdr:nvSpPr>
        <xdr:cNvPr id="1647" name="Line 2233">
          <a:extLst>
            <a:ext uri="{FF2B5EF4-FFF2-40B4-BE49-F238E27FC236}">
              <a16:creationId xmlns:a16="http://schemas.microsoft.com/office/drawing/2014/main" id="{3A1E0ED8-60EC-44AA-9E79-A520562979C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0547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87</xdr:row>
      <xdr:rowOff>0</xdr:rowOff>
    </xdr:from>
    <xdr:to>
      <xdr:col>2</xdr:col>
      <xdr:colOff>0</xdr:colOff>
      <xdr:row>88</xdr:row>
      <xdr:rowOff>0</xdr:rowOff>
    </xdr:to>
    <xdr:sp macro="" textlink="">
      <xdr:nvSpPr>
        <xdr:cNvPr id="1648" name="Line 2235">
          <a:extLst>
            <a:ext uri="{FF2B5EF4-FFF2-40B4-BE49-F238E27FC236}">
              <a16:creationId xmlns:a16="http://schemas.microsoft.com/office/drawing/2014/main" id="{A729C428-9F9E-4722-B43B-BAE262785F30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05479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88</xdr:row>
      <xdr:rowOff>0</xdr:rowOff>
    </xdr:from>
    <xdr:to>
      <xdr:col>3</xdr:col>
      <xdr:colOff>28575</xdr:colOff>
      <xdr:row>88</xdr:row>
      <xdr:rowOff>38100</xdr:rowOff>
    </xdr:to>
    <xdr:sp macro="" textlink="">
      <xdr:nvSpPr>
        <xdr:cNvPr id="1657" name="Line 2246">
          <a:extLst>
            <a:ext uri="{FF2B5EF4-FFF2-40B4-BE49-F238E27FC236}">
              <a16:creationId xmlns:a16="http://schemas.microsoft.com/office/drawing/2014/main" id="{8D056362-DB89-429B-BDA2-167222ADCA99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083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88</xdr:row>
      <xdr:rowOff>0</xdr:rowOff>
    </xdr:from>
    <xdr:to>
      <xdr:col>5</xdr:col>
      <xdr:colOff>342900</xdr:colOff>
      <xdr:row>88</xdr:row>
      <xdr:rowOff>38100</xdr:rowOff>
    </xdr:to>
    <xdr:sp macro="" textlink="">
      <xdr:nvSpPr>
        <xdr:cNvPr id="1658" name="Line 2248">
          <a:extLst>
            <a:ext uri="{FF2B5EF4-FFF2-40B4-BE49-F238E27FC236}">
              <a16:creationId xmlns:a16="http://schemas.microsoft.com/office/drawing/2014/main" id="{16DF98BF-E9E6-4022-9B11-D44FD170946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08336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88</xdr:row>
      <xdr:rowOff>0</xdr:rowOff>
    </xdr:from>
    <xdr:to>
      <xdr:col>4</xdr:col>
      <xdr:colOff>38100</xdr:colOff>
      <xdr:row>88</xdr:row>
      <xdr:rowOff>38100</xdr:rowOff>
    </xdr:to>
    <xdr:sp macro="" textlink="">
      <xdr:nvSpPr>
        <xdr:cNvPr id="1659" name="Line 2249">
          <a:extLst>
            <a:ext uri="{FF2B5EF4-FFF2-40B4-BE49-F238E27FC236}">
              <a16:creationId xmlns:a16="http://schemas.microsoft.com/office/drawing/2014/main" id="{A729C39A-A4B7-44BC-9868-D2249C6C176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083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88</xdr:row>
      <xdr:rowOff>0</xdr:rowOff>
    </xdr:from>
    <xdr:to>
      <xdr:col>2</xdr:col>
      <xdr:colOff>0</xdr:colOff>
      <xdr:row>88</xdr:row>
      <xdr:rowOff>38100</xdr:rowOff>
    </xdr:to>
    <xdr:sp macro="" textlink="">
      <xdr:nvSpPr>
        <xdr:cNvPr id="1660" name="Line 2251">
          <a:extLst>
            <a:ext uri="{FF2B5EF4-FFF2-40B4-BE49-F238E27FC236}">
              <a16:creationId xmlns:a16="http://schemas.microsoft.com/office/drawing/2014/main" id="{7102A31F-A866-494D-B908-0A0A776E5807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08336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88</xdr:row>
      <xdr:rowOff>0</xdr:rowOff>
    </xdr:from>
    <xdr:to>
      <xdr:col>3</xdr:col>
      <xdr:colOff>28575</xdr:colOff>
      <xdr:row>89</xdr:row>
      <xdr:rowOff>0</xdr:rowOff>
    </xdr:to>
    <xdr:sp macro="" textlink="">
      <xdr:nvSpPr>
        <xdr:cNvPr id="1663" name="Line 2254">
          <a:extLst>
            <a:ext uri="{FF2B5EF4-FFF2-40B4-BE49-F238E27FC236}">
              <a16:creationId xmlns:a16="http://schemas.microsoft.com/office/drawing/2014/main" id="{7374C567-12AD-4327-8E1E-A92132B5266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097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88</xdr:row>
      <xdr:rowOff>0</xdr:rowOff>
    </xdr:from>
    <xdr:to>
      <xdr:col>5</xdr:col>
      <xdr:colOff>342900</xdr:colOff>
      <xdr:row>89</xdr:row>
      <xdr:rowOff>0</xdr:rowOff>
    </xdr:to>
    <xdr:sp macro="" textlink="">
      <xdr:nvSpPr>
        <xdr:cNvPr id="1664" name="Line 2256">
          <a:extLst>
            <a:ext uri="{FF2B5EF4-FFF2-40B4-BE49-F238E27FC236}">
              <a16:creationId xmlns:a16="http://schemas.microsoft.com/office/drawing/2014/main" id="{C2EDB755-EEFF-40D3-8BF3-BA8DC60584A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097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88</xdr:row>
      <xdr:rowOff>0</xdr:rowOff>
    </xdr:from>
    <xdr:to>
      <xdr:col>4</xdr:col>
      <xdr:colOff>38100</xdr:colOff>
      <xdr:row>89</xdr:row>
      <xdr:rowOff>0</xdr:rowOff>
    </xdr:to>
    <xdr:sp macro="" textlink="">
      <xdr:nvSpPr>
        <xdr:cNvPr id="1665" name="Line 2257">
          <a:extLst>
            <a:ext uri="{FF2B5EF4-FFF2-40B4-BE49-F238E27FC236}">
              <a16:creationId xmlns:a16="http://schemas.microsoft.com/office/drawing/2014/main" id="{06A5386C-513C-452A-A6C2-DB252C8AAFC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097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88</xdr:row>
      <xdr:rowOff>0</xdr:rowOff>
    </xdr:from>
    <xdr:to>
      <xdr:col>2</xdr:col>
      <xdr:colOff>0</xdr:colOff>
      <xdr:row>89</xdr:row>
      <xdr:rowOff>0</xdr:rowOff>
    </xdr:to>
    <xdr:sp macro="" textlink="">
      <xdr:nvSpPr>
        <xdr:cNvPr id="1666" name="Line 2259">
          <a:extLst>
            <a:ext uri="{FF2B5EF4-FFF2-40B4-BE49-F238E27FC236}">
              <a16:creationId xmlns:a16="http://schemas.microsoft.com/office/drawing/2014/main" id="{239E9D15-F1F6-4A31-A3A6-42000AF7969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09765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89</xdr:row>
      <xdr:rowOff>0</xdr:rowOff>
    </xdr:from>
    <xdr:to>
      <xdr:col>3</xdr:col>
      <xdr:colOff>28575</xdr:colOff>
      <xdr:row>89</xdr:row>
      <xdr:rowOff>38100</xdr:rowOff>
    </xdr:to>
    <xdr:sp macro="" textlink="">
      <xdr:nvSpPr>
        <xdr:cNvPr id="1675" name="Line 2270">
          <a:extLst>
            <a:ext uri="{FF2B5EF4-FFF2-40B4-BE49-F238E27FC236}">
              <a16:creationId xmlns:a16="http://schemas.microsoft.com/office/drawing/2014/main" id="{3114F383-1502-47D0-88DE-39D7D0943367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126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89</xdr:row>
      <xdr:rowOff>0</xdr:rowOff>
    </xdr:from>
    <xdr:to>
      <xdr:col>5</xdr:col>
      <xdr:colOff>342900</xdr:colOff>
      <xdr:row>89</xdr:row>
      <xdr:rowOff>38100</xdr:rowOff>
    </xdr:to>
    <xdr:sp macro="" textlink="">
      <xdr:nvSpPr>
        <xdr:cNvPr id="1676" name="Line 2272">
          <a:extLst>
            <a:ext uri="{FF2B5EF4-FFF2-40B4-BE49-F238E27FC236}">
              <a16:creationId xmlns:a16="http://schemas.microsoft.com/office/drawing/2014/main" id="{AB73E7A3-6599-485A-97F2-9C163F47F749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12623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89</xdr:row>
      <xdr:rowOff>0</xdr:rowOff>
    </xdr:from>
    <xdr:to>
      <xdr:col>4</xdr:col>
      <xdr:colOff>38100</xdr:colOff>
      <xdr:row>89</xdr:row>
      <xdr:rowOff>38100</xdr:rowOff>
    </xdr:to>
    <xdr:sp macro="" textlink="">
      <xdr:nvSpPr>
        <xdr:cNvPr id="1677" name="Line 2273">
          <a:extLst>
            <a:ext uri="{FF2B5EF4-FFF2-40B4-BE49-F238E27FC236}">
              <a16:creationId xmlns:a16="http://schemas.microsoft.com/office/drawing/2014/main" id="{8ACA9510-4CFB-4280-A64B-485EEC24D54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126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89</xdr:row>
      <xdr:rowOff>0</xdr:rowOff>
    </xdr:from>
    <xdr:to>
      <xdr:col>2</xdr:col>
      <xdr:colOff>0</xdr:colOff>
      <xdr:row>89</xdr:row>
      <xdr:rowOff>38100</xdr:rowOff>
    </xdr:to>
    <xdr:sp macro="" textlink="">
      <xdr:nvSpPr>
        <xdr:cNvPr id="1678" name="Line 2275">
          <a:extLst>
            <a:ext uri="{FF2B5EF4-FFF2-40B4-BE49-F238E27FC236}">
              <a16:creationId xmlns:a16="http://schemas.microsoft.com/office/drawing/2014/main" id="{8019EFB7-761D-4801-A047-903C756F870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12623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89</xdr:row>
      <xdr:rowOff>0</xdr:rowOff>
    </xdr:from>
    <xdr:to>
      <xdr:col>3</xdr:col>
      <xdr:colOff>28575</xdr:colOff>
      <xdr:row>90</xdr:row>
      <xdr:rowOff>0</xdr:rowOff>
    </xdr:to>
    <xdr:sp macro="" textlink="">
      <xdr:nvSpPr>
        <xdr:cNvPr id="1681" name="Line 2278">
          <a:extLst>
            <a:ext uri="{FF2B5EF4-FFF2-40B4-BE49-F238E27FC236}">
              <a16:creationId xmlns:a16="http://schemas.microsoft.com/office/drawing/2014/main" id="{A0EEA64F-8FD4-4FB5-9CB5-CA3DDAA5421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140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89</xdr:row>
      <xdr:rowOff>0</xdr:rowOff>
    </xdr:from>
    <xdr:to>
      <xdr:col>5</xdr:col>
      <xdr:colOff>342900</xdr:colOff>
      <xdr:row>90</xdr:row>
      <xdr:rowOff>0</xdr:rowOff>
    </xdr:to>
    <xdr:sp macro="" textlink="">
      <xdr:nvSpPr>
        <xdr:cNvPr id="1682" name="Line 2280">
          <a:extLst>
            <a:ext uri="{FF2B5EF4-FFF2-40B4-BE49-F238E27FC236}">
              <a16:creationId xmlns:a16="http://schemas.microsoft.com/office/drawing/2014/main" id="{E431BC6D-5E03-40A9-87A3-3D15521C841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140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89</xdr:row>
      <xdr:rowOff>0</xdr:rowOff>
    </xdr:from>
    <xdr:to>
      <xdr:col>4</xdr:col>
      <xdr:colOff>38100</xdr:colOff>
      <xdr:row>90</xdr:row>
      <xdr:rowOff>0</xdr:rowOff>
    </xdr:to>
    <xdr:sp macro="" textlink="">
      <xdr:nvSpPr>
        <xdr:cNvPr id="1683" name="Line 2281">
          <a:extLst>
            <a:ext uri="{FF2B5EF4-FFF2-40B4-BE49-F238E27FC236}">
              <a16:creationId xmlns:a16="http://schemas.microsoft.com/office/drawing/2014/main" id="{222BAB9C-845B-4978-9C5A-28A0A1504BA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140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89</xdr:row>
      <xdr:rowOff>0</xdr:rowOff>
    </xdr:from>
    <xdr:to>
      <xdr:col>2</xdr:col>
      <xdr:colOff>0</xdr:colOff>
      <xdr:row>90</xdr:row>
      <xdr:rowOff>0</xdr:rowOff>
    </xdr:to>
    <xdr:sp macro="" textlink="">
      <xdr:nvSpPr>
        <xdr:cNvPr id="1684" name="Line 2283">
          <a:extLst>
            <a:ext uri="{FF2B5EF4-FFF2-40B4-BE49-F238E27FC236}">
              <a16:creationId xmlns:a16="http://schemas.microsoft.com/office/drawing/2014/main" id="{28489B6D-AF09-4517-B8B6-B68288DFEDD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14051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90</xdr:row>
      <xdr:rowOff>0</xdr:rowOff>
    </xdr:from>
    <xdr:to>
      <xdr:col>3</xdr:col>
      <xdr:colOff>28575</xdr:colOff>
      <xdr:row>91</xdr:row>
      <xdr:rowOff>0</xdr:rowOff>
    </xdr:to>
    <xdr:sp macro="" textlink="">
      <xdr:nvSpPr>
        <xdr:cNvPr id="1707" name="Line 2312">
          <a:extLst>
            <a:ext uri="{FF2B5EF4-FFF2-40B4-BE49-F238E27FC236}">
              <a16:creationId xmlns:a16="http://schemas.microsoft.com/office/drawing/2014/main" id="{E3AAA00E-817A-462B-9B90-471A73EE2B1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215765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90</xdr:row>
      <xdr:rowOff>0</xdr:rowOff>
    </xdr:from>
    <xdr:to>
      <xdr:col>5</xdr:col>
      <xdr:colOff>342900</xdr:colOff>
      <xdr:row>91</xdr:row>
      <xdr:rowOff>0</xdr:rowOff>
    </xdr:to>
    <xdr:sp macro="" textlink="">
      <xdr:nvSpPr>
        <xdr:cNvPr id="1708" name="Line 2314">
          <a:extLst>
            <a:ext uri="{FF2B5EF4-FFF2-40B4-BE49-F238E27FC236}">
              <a16:creationId xmlns:a16="http://schemas.microsoft.com/office/drawing/2014/main" id="{285926F4-F1B4-4B78-9CC0-2B778475F6B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215765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90</xdr:row>
      <xdr:rowOff>0</xdr:rowOff>
    </xdr:from>
    <xdr:to>
      <xdr:col>4</xdr:col>
      <xdr:colOff>38100</xdr:colOff>
      <xdr:row>91</xdr:row>
      <xdr:rowOff>0</xdr:rowOff>
    </xdr:to>
    <xdr:sp macro="" textlink="">
      <xdr:nvSpPr>
        <xdr:cNvPr id="1709" name="Line 2315">
          <a:extLst>
            <a:ext uri="{FF2B5EF4-FFF2-40B4-BE49-F238E27FC236}">
              <a16:creationId xmlns:a16="http://schemas.microsoft.com/office/drawing/2014/main" id="{1C0CE3C6-8AB0-4DF4-99CB-367E10E43BB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215765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90</xdr:row>
      <xdr:rowOff>0</xdr:rowOff>
    </xdr:from>
    <xdr:to>
      <xdr:col>2</xdr:col>
      <xdr:colOff>0</xdr:colOff>
      <xdr:row>91</xdr:row>
      <xdr:rowOff>0</xdr:rowOff>
    </xdr:to>
    <xdr:sp macro="" textlink="">
      <xdr:nvSpPr>
        <xdr:cNvPr id="1710" name="Line 2317">
          <a:extLst>
            <a:ext uri="{FF2B5EF4-FFF2-40B4-BE49-F238E27FC236}">
              <a16:creationId xmlns:a16="http://schemas.microsoft.com/office/drawing/2014/main" id="{D7FBF17A-3810-46DF-8D16-9824C10073C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2157650"/>
          <a:ext cx="0" cy="1714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91</xdr:row>
      <xdr:rowOff>0</xdr:rowOff>
    </xdr:from>
    <xdr:to>
      <xdr:col>3</xdr:col>
      <xdr:colOff>28575</xdr:colOff>
      <xdr:row>91</xdr:row>
      <xdr:rowOff>38100</xdr:rowOff>
    </xdr:to>
    <xdr:sp macro="" textlink="">
      <xdr:nvSpPr>
        <xdr:cNvPr id="1719" name="Line 2328">
          <a:extLst>
            <a:ext uri="{FF2B5EF4-FFF2-40B4-BE49-F238E27FC236}">
              <a16:creationId xmlns:a16="http://schemas.microsoft.com/office/drawing/2014/main" id="{502A29CC-6958-43AC-B839-1D4CA58099EB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2443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91</xdr:row>
      <xdr:rowOff>0</xdr:rowOff>
    </xdr:from>
    <xdr:to>
      <xdr:col>5</xdr:col>
      <xdr:colOff>342900</xdr:colOff>
      <xdr:row>91</xdr:row>
      <xdr:rowOff>38100</xdr:rowOff>
    </xdr:to>
    <xdr:sp macro="" textlink="">
      <xdr:nvSpPr>
        <xdr:cNvPr id="1720" name="Line 2330">
          <a:extLst>
            <a:ext uri="{FF2B5EF4-FFF2-40B4-BE49-F238E27FC236}">
              <a16:creationId xmlns:a16="http://schemas.microsoft.com/office/drawing/2014/main" id="{FA8BEDA6-B285-4761-9E7D-2DC974BD7DB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24434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91</xdr:row>
      <xdr:rowOff>0</xdr:rowOff>
    </xdr:from>
    <xdr:to>
      <xdr:col>4</xdr:col>
      <xdr:colOff>38100</xdr:colOff>
      <xdr:row>91</xdr:row>
      <xdr:rowOff>38100</xdr:rowOff>
    </xdr:to>
    <xdr:sp macro="" textlink="">
      <xdr:nvSpPr>
        <xdr:cNvPr id="1721" name="Line 2331">
          <a:extLst>
            <a:ext uri="{FF2B5EF4-FFF2-40B4-BE49-F238E27FC236}">
              <a16:creationId xmlns:a16="http://schemas.microsoft.com/office/drawing/2014/main" id="{A2957D7A-7B5C-4E11-B2CC-B5A1B7E5D00A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2443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91</xdr:row>
      <xdr:rowOff>0</xdr:rowOff>
    </xdr:from>
    <xdr:to>
      <xdr:col>2</xdr:col>
      <xdr:colOff>0</xdr:colOff>
      <xdr:row>91</xdr:row>
      <xdr:rowOff>38100</xdr:rowOff>
    </xdr:to>
    <xdr:sp macro="" textlink="">
      <xdr:nvSpPr>
        <xdr:cNvPr id="1722" name="Line 2333">
          <a:extLst>
            <a:ext uri="{FF2B5EF4-FFF2-40B4-BE49-F238E27FC236}">
              <a16:creationId xmlns:a16="http://schemas.microsoft.com/office/drawing/2014/main" id="{D008644C-E874-44CF-839F-E36E1F898C01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2443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91</xdr:row>
      <xdr:rowOff>0</xdr:rowOff>
    </xdr:from>
    <xdr:to>
      <xdr:col>3</xdr:col>
      <xdr:colOff>28575</xdr:colOff>
      <xdr:row>92</xdr:row>
      <xdr:rowOff>0</xdr:rowOff>
    </xdr:to>
    <xdr:sp macro="" textlink="">
      <xdr:nvSpPr>
        <xdr:cNvPr id="1725" name="Line 2336">
          <a:extLst>
            <a:ext uri="{FF2B5EF4-FFF2-40B4-BE49-F238E27FC236}">
              <a16:creationId xmlns:a16="http://schemas.microsoft.com/office/drawing/2014/main" id="{78A0C0FB-7130-4437-BE7F-047DFC7579B9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2586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91</xdr:row>
      <xdr:rowOff>0</xdr:rowOff>
    </xdr:from>
    <xdr:to>
      <xdr:col>5</xdr:col>
      <xdr:colOff>342900</xdr:colOff>
      <xdr:row>92</xdr:row>
      <xdr:rowOff>0</xdr:rowOff>
    </xdr:to>
    <xdr:sp macro="" textlink="">
      <xdr:nvSpPr>
        <xdr:cNvPr id="1726" name="Line 2338">
          <a:extLst>
            <a:ext uri="{FF2B5EF4-FFF2-40B4-BE49-F238E27FC236}">
              <a16:creationId xmlns:a16="http://schemas.microsoft.com/office/drawing/2014/main" id="{9EC64E60-78FC-4354-9DCD-4AD0492E4728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2586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91</xdr:row>
      <xdr:rowOff>0</xdr:rowOff>
    </xdr:from>
    <xdr:to>
      <xdr:col>4</xdr:col>
      <xdr:colOff>38100</xdr:colOff>
      <xdr:row>92</xdr:row>
      <xdr:rowOff>0</xdr:rowOff>
    </xdr:to>
    <xdr:sp macro="" textlink="">
      <xdr:nvSpPr>
        <xdr:cNvPr id="1727" name="Line 2339">
          <a:extLst>
            <a:ext uri="{FF2B5EF4-FFF2-40B4-BE49-F238E27FC236}">
              <a16:creationId xmlns:a16="http://schemas.microsoft.com/office/drawing/2014/main" id="{890FD9BF-E72D-4BD7-89FC-99259CE8F2D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2586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91</xdr:row>
      <xdr:rowOff>0</xdr:rowOff>
    </xdr:from>
    <xdr:to>
      <xdr:col>2</xdr:col>
      <xdr:colOff>0</xdr:colOff>
      <xdr:row>92</xdr:row>
      <xdr:rowOff>0</xdr:rowOff>
    </xdr:to>
    <xdr:sp macro="" textlink="">
      <xdr:nvSpPr>
        <xdr:cNvPr id="1728" name="Line 2341">
          <a:extLst>
            <a:ext uri="{FF2B5EF4-FFF2-40B4-BE49-F238E27FC236}">
              <a16:creationId xmlns:a16="http://schemas.microsoft.com/office/drawing/2014/main" id="{8766AE8F-B997-40AA-A9A1-B55DD55AB56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2586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92</xdr:row>
      <xdr:rowOff>0</xdr:rowOff>
    </xdr:from>
    <xdr:to>
      <xdr:col>3</xdr:col>
      <xdr:colOff>28575</xdr:colOff>
      <xdr:row>92</xdr:row>
      <xdr:rowOff>38100</xdr:rowOff>
    </xdr:to>
    <xdr:sp macro="" textlink="">
      <xdr:nvSpPr>
        <xdr:cNvPr id="1737" name="Line 2352">
          <a:extLst>
            <a:ext uri="{FF2B5EF4-FFF2-40B4-BE49-F238E27FC236}">
              <a16:creationId xmlns:a16="http://schemas.microsoft.com/office/drawing/2014/main" id="{8A6CA7E2-35CE-47F2-B365-83EAB798CFFF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2872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92</xdr:row>
      <xdr:rowOff>0</xdr:rowOff>
    </xdr:from>
    <xdr:to>
      <xdr:col>5</xdr:col>
      <xdr:colOff>342900</xdr:colOff>
      <xdr:row>92</xdr:row>
      <xdr:rowOff>38100</xdr:rowOff>
    </xdr:to>
    <xdr:sp macro="" textlink="">
      <xdr:nvSpPr>
        <xdr:cNvPr id="1738" name="Line 2354">
          <a:extLst>
            <a:ext uri="{FF2B5EF4-FFF2-40B4-BE49-F238E27FC236}">
              <a16:creationId xmlns:a16="http://schemas.microsoft.com/office/drawing/2014/main" id="{3481124B-EE8A-450A-B337-6B6A582E9451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28720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92</xdr:row>
      <xdr:rowOff>0</xdr:rowOff>
    </xdr:from>
    <xdr:to>
      <xdr:col>4</xdr:col>
      <xdr:colOff>38100</xdr:colOff>
      <xdr:row>92</xdr:row>
      <xdr:rowOff>38100</xdr:rowOff>
    </xdr:to>
    <xdr:sp macro="" textlink="">
      <xdr:nvSpPr>
        <xdr:cNvPr id="1739" name="Line 2355">
          <a:extLst>
            <a:ext uri="{FF2B5EF4-FFF2-40B4-BE49-F238E27FC236}">
              <a16:creationId xmlns:a16="http://schemas.microsoft.com/office/drawing/2014/main" id="{8BD2B709-09D7-443F-B586-8F54A0F85C0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2872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92</xdr:row>
      <xdr:rowOff>0</xdr:rowOff>
    </xdr:from>
    <xdr:to>
      <xdr:col>2</xdr:col>
      <xdr:colOff>0</xdr:colOff>
      <xdr:row>92</xdr:row>
      <xdr:rowOff>38100</xdr:rowOff>
    </xdr:to>
    <xdr:sp macro="" textlink="">
      <xdr:nvSpPr>
        <xdr:cNvPr id="1740" name="Line 2357">
          <a:extLst>
            <a:ext uri="{FF2B5EF4-FFF2-40B4-BE49-F238E27FC236}">
              <a16:creationId xmlns:a16="http://schemas.microsoft.com/office/drawing/2014/main" id="{B51D4F37-983E-4ADE-BB9F-B42A5D0EDC59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2872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92</xdr:row>
      <xdr:rowOff>0</xdr:rowOff>
    </xdr:from>
    <xdr:to>
      <xdr:col>3</xdr:col>
      <xdr:colOff>28575</xdr:colOff>
      <xdr:row>93</xdr:row>
      <xdr:rowOff>0</xdr:rowOff>
    </xdr:to>
    <xdr:sp macro="" textlink="">
      <xdr:nvSpPr>
        <xdr:cNvPr id="1743" name="Line 2360">
          <a:extLst>
            <a:ext uri="{FF2B5EF4-FFF2-40B4-BE49-F238E27FC236}">
              <a16:creationId xmlns:a16="http://schemas.microsoft.com/office/drawing/2014/main" id="{1EEDB991-3D05-42B7-AE03-6879A332A8F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3014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92</xdr:row>
      <xdr:rowOff>0</xdr:rowOff>
    </xdr:from>
    <xdr:to>
      <xdr:col>5</xdr:col>
      <xdr:colOff>342900</xdr:colOff>
      <xdr:row>93</xdr:row>
      <xdr:rowOff>0</xdr:rowOff>
    </xdr:to>
    <xdr:sp macro="" textlink="">
      <xdr:nvSpPr>
        <xdr:cNvPr id="1744" name="Line 2362">
          <a:extLst>
            <a:ext uri="{FF2B5EF4-FFF2-40B4-BE49-F238E27FC236}">
              <a16:creationId xmlns:a16="http://schemas.microsoft.com/office/drawing/2014/main" id="{DCD7688F-060B-43D1-900E-575E95E07BBF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3014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92</xdr:row>
      <xdr:rowOff>0</xdr:rowOff>
    </xdr:from>
    <xdr:to>
      <xdr:col>4</xdr:col>
      <xdr:colOff>38100</xdr:colOff>
      <xdr:row>93</xdr:row>
      <xdr:rowOff>0</xdr:rowOff>
    </xdr:to>
    <xdr:sp macro="" textlink="">
      <xdr:nvSpPr>
        <xdr:cNvPr id="1745" name="Line 2363">
          <a:extLst>
            <a:ext uri="{FF2B5EF4-FFF2-40B4-BE49-F238E27FC236}">
              <a16:creationId xmlns:a16="http://schemas.microsoft.com/office/drawing/2014/main" id="{AB43D773-D8B7-43CD-B82D-AFFD2F59A1B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3014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92</xdr:row>
      <xdr:rowOff>0</xdr:rowOff>
    </xdr:from>
    <xdr:to>
      <xdr:col>2</xdr:col>
      <xdr:colOff>0</xdr:colOff>
      <xdr:row>93</xdr:row>
      <xdr:rowOff>0</xdr:rowOff>
    </xdr:to>
    <xdr:sp macro="" textlink="">
      <xdr:nvSpPr>
        <xdr:cNvPr id="1746" name="Line 2365">
          <a:extLst>
            <a:ext uri="{FF2B5EF4-FFF2-40B4-BE49-F238E27FC236}">
              <a16:creationId xmlns:a16="http://schemas.microsoft.com/office/drawing/2014/main" id="{7BCE0306-16B7-41D6-B8D7-2BD16E28374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3014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93</xdr:row>
      <xdr:rowOff>0</xdr:rowOff>
    </xdr:from>
    <xdr:to>
      <xdr:col>3</xdr:col>
      <xdr:colOff>28575</xdr:colOff>
      <xdr:row>93</xdr:row>
      <xdr:rowOff>38100</xdr:rowOff>
    </xdr:to>
    <xdr:sp macro="" textlink="">
      <xdr:nvSpPr>
        <xdr:cNvPr id="1755" name="Line 2376">
          <a:extLst>
            <a:ext uri="{FF2B5EF4-FFF2-40B4-BE49-F238E27FC236}">
              <a16:creationId xmlns:a16="http://schemas.microsoft.com/office/drawing/2014/main" id="{F3502E36-4EA1-4651-8966-2F763CAE8112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3300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93</xdr:row>
      <xdr:rowOff>0</xdr:rowOff>
    </xdr:from>
    <xdr:to>
      <xdr:col>5</xdr:col>
      <xdr:colOff>342900</xdr:colOff>
      <xdr:row>93</xdr:row>
      <xdr:rowOff>38100</xdr:rowOff>
    </xdr:to>
    <xdr:sp macro="" textlink="">
      <xdr:nvSpPr>
        <xdr:cNvPr id="1756" name="Line 2378">
          <a:extLst>
            <a:ext uri="{FF2B5EF4-FFF2-40B4-BE49-F238E27FC236}">
              <a16:creationId xmlns:a16="http://schemas.microsoft.com/office/drawing/2014/main" id="{62CDC9CE-59F6-4B2B-9B5E-0E72E59535B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33006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93</xdr:row>
      <xdr:rowOff>0</xdr:rowOff>
    </xdr:from>
    <xdr:to>
      <xdr:col>4</xdr:col>
      <xdr:colOff>38100</xdr:colOff>
      <xdr:row>93</xdr:row>
      <xdr:rowOff>38100</xdr:rowOff>
    </xdr:to>
    <xdr:sp macro="" textlink="">
      <xdr:nvSpPr>
        <xdr:cNvPr id="1757" name="Line 2379">
          <a:extLst>
            <a:ext uri="{FF2B5EF4-FFF2-40B4-BE49-F238E27FC236}">
              <a16:creationId xmlns:a16="http://schemas.microsoft.com/office/drawing/2014/main" id="{27D05BF6-8D97-464B-9267-35621CD34477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3300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93</xdr:row>
      <xdr:rowOff>0</xdr:rowOff>
    </xdr:from>
    <xdr:to>
      <xdr:col>2</xdr:col>
      <xdr:colOff>0</xdr:colOff>
      <xdr:row>93</xdr:row>
      <xdr:rowOff>38100</xdr:rowOff>
    </xdr:to>
    <xdr:sp macro="" textlink="">
      <xdr:nvSpPr>
        <xdr:cNvPr id="1758" name="Line 2381">
          <a:extLst>
            <a:ext uri="{FF2B5EF4-FFF2-40B4-BE49-F238E27FC236}">
              <a16:creationId xmlns:a16="http://schemas.microsoft.com/office/drawing/2014/main" id="{5B784B51-73A0-4E27-AE09-0A7DFC2AAEF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3300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93</xdr:row>
      <xdr:rowOff>0</xdr:rowOff>
    </xdr:from>
    <xdr:to>
      <xdr:col>3</xdr:col>
      <xdr:colOff>28575</xdr:colOff>
      <xdr:row>94</xdr:row>
      <xdr:rowOff>0</xdr:rowOff>
    </xdr:to>
    <xdr:sp macro="" textlink="">
      <xdr:nvSpPr>
        <xdr:cNvPr id="1761" name="Line 2384">
          <a:extLst>
            <a:ext uri="{FF2B5EF4-FFF2-40B4-BE49-F238E27FC236}">
              <a16:creationId xmlns:a16="http://schemas.microsoft.com/office/drawing/2014/main" id="{324B93FD-483F-4A51-8760-14740558B420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3443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93</xdr:row>
      <xdr:rowOff>0</xdr:rowOff>
    </xdr:from>
    <xdr:to>
      <xdr:col>5</xdr:col>
      <xdr:colOff>342900</xdr:colOff>
      <xdr:row>94</xdr:row>
      <xdr:rowOff>0</xdr:rowOff>
    </xdr:to>
    <xdr:sp macro="" textlink="">
      <xdr:nvSpPr>
        <xdr:cNvPr id="1762" name="Line 2386">
          <a:extLst>
            <a:ext uri="{FF2B5EF4-FFF2-40B4-BE49-F238E27FC236}">
              <a16:creationId xmlns:a16="http://schemas.microsoft.com/office/drawing/2014/main" id="{2F0FB53D-0B83-4AF8-84C6-CC037B0A179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3443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93</xdr:row>
      <xdr:rowOff>0</xdr:rowOff>
    </xdr:from>
    <xdr:to>
      <xdr:col>4</xdr:col>
      <xdr:colOff>38100</xdr:colOff>
      <xdr:row>94</xdr:row>
      <xdr:rowOff>0</xdr:rowOff>
    </xdr:to>
    <xdr:sp macro="" textlink="">
      <xdr:nvSpPr>
        <xdr:cNvPr id="1763" name="Line 2387">
          <a:extLst>
            <a:ext uri="{FF2B5EF4-FFF2-40B4-BE49-F238E27FC236}">
              <a16:creationId xmlns:a16="http://schemas.microsoft.com/office/drawing/2014/main" id="{8957AED4-2692-4ED2-A1A7-BF47D9856B5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3443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93</xdr:row>
      <xdr:rowOff>0</xdr:rowOff>
    </xdr:from>
    <xdr:to>
      <xdr:col>2</xdr:col>
      <xdr:colOff>0</xdr:colOff>
      <xdr:row>94</xdr:row>
      <xdr:rowOff>0</xdr:rowOff>
    </xdr:to>
    <xdr:sp macro="" textlink="">
      <xdr:nvSpPr>
        <xdr:cNvPr id="1764" name="Line 2389">
          <a:extLst>
            <a:ext uri="{FF2B5EF4-FFF2-40B4-BE49-F238E27FC236}">
              <a16:creationId xmlns:a16="http://schemas.microsoft.com/office/drawing/2014/main" id="{6421BCB0-75BE-47ED-B554-4DBFD34E339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3443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94</xdr:row>
      <xdr:rowOff>0</xdr:rowOff>
    </xdr:from>
    <xdr:to>
      <xdr:col>3</xdr:col>
      <xdr:colOff>28575</xdr:colOff>
      <xdr:row>94</xdr:row>
      <xdr:rowOff>38100</xdr:rowOff>
    </xdr:to>
    <xdr:sp macro="" textlink="">
      <xdr:nvSpPr>
        <xdr:cNvPr id="1773" name="Line 2400">
          <a:extLst>
            <a:ext uri="{FF2B5EF4-FFF2-40B4-BE49-F238E27FC236}">
              <a16:creationId xmlns:a16="http://schemas.microsoft.com/office/drawing/2014/main" id="{94D2B16B-D5E1-451B-A14B-ED06C5235EF5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372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94</xdr:row>
      <xdr:rowOff>0</xdr:rowOff>
    </xdr:from>
    <xdr:to>
      <xdr:col>5</xdr:col>
      <xdr:colOff>342900</xdr:colOff>
      <xdr:row>94</xdr:row>
      <xdr:rowOff>38100</xdr:rowOff>
    </xdr:to>
    <xdr:sp macro="" textlink="">
      <xdr:nvSpPr>
        <xdr:cNvPr id="1774" name="Line 2402">
          <a:extLst>
            <a:ext uri="{FF2B5EF4-FFF2-40B4-BE49-F238E27FC236}">
              <a16:creationId xmlns:a16="http://schemas.microsoft.com/office/drawing/2014/main" id="{036180EF-2BCF-45B6-96F4-449C711721F9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372927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94</xdr:row>
      <xdr:rowOff>0</xdr:rowOff>
    </xdr:from>
    <xdr:to>
      <xdr:col>4</xdr:col>
      <xdr:colOff>38100</xdr:colOff>
      <xdr:row>94</xdr:row>
      <xdr:rowOff>38100</xdr:rowOff>
    </xdr:to>
    <xdr:sp macro="" textlink="">
      <xdr:nvSpPr>
        <xdr:cNvPr id="1775" name="Line 2403">
          <a:extLst>
            <a:ext uri="{FF2B5EF4-FFF2-40B4-BE49-F238E27FC236}">
              <a16:creationId xmlns:a16="http://schemas.microsoft.com/office/drawing/2014/main" id="{432F5EF4-55AC-4809-AD0D-E51B2D80800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372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94</xdr:row>
      <xdr:rowOff>0</xdr:rowOff>
    </xdr:from>
    <xdr:to>
      <xdr:col>2</xdr:col>
      <xdr:colOff>0</xdr:colOff>
      <xdr:row>94</xdr:row>
      <xdr:rowOff>38100</xdr:rowOff>
    </xdr:to>
    <xdr:sp macro="" textlink="">
      <xdr:nvSpPr>
        <xdr:cNvPr id="1776" name="Line 2405">
          <a:extLst>
            <a:ext uri="{FF2B5EF4-FFF2-40B4-BE49-F238E27FC236}">
              <a16:creationId xmlns:a16="http://schemas.microsoft.com/office/drawing/2014/main" id="{324209DB-80DC-43CD-B2CD-B3EB07AF162F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37292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94</xdr:row>
      <xdr:rowOff>0</xdr:rowOff>
    </xdr:from>
    <xdr:to>
      <xdr:col>3</xdr:col>
      <xdr:colOff>28575</xdr:colOff>
      <xdr:row>95</xdr:row>
      <xdr:rowOff>0</xdr:rowOff>
    </xdr:to>
    <xdr:sp macro="" textlink="">
      <xdr:nvSpPr>
        <xdr:cNvPr id="1779" name="Line 2408">
          <a:extLst>
            <a:ext uri="{FF2B5EF4-FFF2-40B4-BE49-F238E27FC236}">
              <a16:creationId xmlns:a16="http://schemas.microsoft.com/office/drawing/2014/main" id="{E03F7001-28F2-465C-904E-D93EAC1E7D5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387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94</xdr:row>
      <xdr:rowOff>0</xdr:rowOff>
    </xdr:from>
    <xdr:to>
      <xdr:col>5</xdr:col>
      <xdr:colOff>342900</xdr:colOff>
      <xdr:row>95</xdr:row>
      <xdr:rowOff>0</xdr:rowOff>
    </xdr:to>
    <xdr:sp macro="" textlink="">
      <xdr:nvSpPr>
        <xdr:cNvPr id="1780" name="Line 2410">
          <a:extLst>
            <a:ext uri="{FF2B5EF4-FFF2-40B4-BE49-F238E27FC236}">
              <a16:creationId xmlns:a16="http://schemas.microsoft.com/office/drawing/2014/main" id="{6BA2796B-1A2D-4329-A7B2-188E307C23DA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387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94</xdr:row>
      <xdr:rowOff>0</xdr:rowOff>
    </xdr:from>
    <xdr:to>
      <xdr:col>4</xdr:col>
      <xdr:colOff>38100</xdr:colOff>
      <xdr:row>95</xdr:row>
      <xdr:rowOff>0</xdr:rowOff>
    </xdr:to>
    <xdr:sp macro="" textlink="">
      <xdr:nvSpPr>
        <xdr:cNvPr id="1781" name="Line 2411">
          <a:extLst>
            <a:ext uri="{FF2B5EF4-FFF2-40B4-BE49-F238E27FC236}">
              <a16:creationId xmlns:a16="http://schemas.microsoft.com/office/drawing/2014/main" id="{FEB834CF-49C4-473F-8252-156801A7A38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387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94</xdr:row>
      <xdr:rowOff>0</xdr:rowOff>
    </xdr:from>
    <xdr:to>
      <xdr:col>2</xdr:col>
      <xdr:colOff>0</xdr:colOff>
      <xdr:row>95</xdr:row>
      <xdr:rowOff>0</xdr:rowOff>
    </xdr:to>
    <xdr:sp macro="" textlink="">
      <xdr:nvSpPr>
        <xdr:cNvPr id="1782" name="Line 2413">
          <a:extLst>
            <a:ext uri="{FF2B5EF4-FFF2-40B4-BE49-F238E27FC236}">
              <a16:creationId xmlns:a16="http://schemas.microsoft.com/office/drawing/2014/main" id="{D028FAE7-C900-4658-BB1F-96D85441BE9D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3872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96</xdr:row>
      <xdr:rowOff>0</xdr:rowOff>
    </xdr:from>
    <xdr:to>
      <xdr:col>3</xdr:col>
      <xdr:colOff>28575</xdr:colOff>
      <xdr:row>96</xdr:row>
      <xdr:rowOff>38100</xdr:rowOff>
    </xdr:to>
    <xdr:sp macro="" textlink="">
      <xdr:nvSpPr>
        <xdr:cNvPr id="1791" name="Line 2424">
          <a:extLst>
            <a:ext uri="{FF2B5EF4-FFF2-40B4-BE49-F238E27FC236}">
              <a16:creationId xmlns:a16="http://schemas.microsoft.com/office/drawing/2014/main" id="{646417BA-3207-4878-86E5-B6E593986671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415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96</xdr:row>
      <xdr:rowOff>0</xdr:rowOff>
    </xdr:from>
    <xdr:to>
      <xdr:col>5</xdr:col>
      <xdr:colOff>342900</xdr:colOff>
      <xdr:row>96</xdr:row>
      <xdr:rowOff>38100</xdr:rowOff>
    </xdr:to>
    <xdr:sp macro="" textlink="">
      <xdr:nvSpPr>
        <xdr:cNvPr id="1792" name="Line 2426">
          <a:extLst>
            <a:ext uri="{FF2B5EF4-FFF2-40B4-BE49-F238E27FC236}">
              <a16:creationId xmlns:a16="http://schemas.microsoft.com/office/drawing/2014/main" id="{1F3BDBA7-5922-4029-AC74-697B885D7FD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415790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96</xdr:row>
      <xdr:rowOff>0</xdr:rowOff>
    </xdr:from>
    <xdr:to>
      <xdr:col>4</xdr:col>
      <xdr:colOff>38100</xdr:colOff>
      <xdr:row>96</xdr:row>
      <xdr:rowOff>38100</xdr:rowOff>
    </xdr:to>
    <xdr:sp macro="" textlink="">
      <xdr:nvSpPr>
        <xdr:cNvPr id="1793" name="Line 2427">
          <a:extLst>
            <a:ext uri="{FF2B5EF4-FFF2-40B4-BE49-F238E27FC236}">
              <a16:creationId xmlns:a16="http://schemas.microsoft.com/office/drawing/2014/main" id="{D4942A28-7087-4081-B7B1-1091F9DE9956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415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96</xdr:row>
      <xdr:rowOff>0</xdr:rowOff>
    </xdr:from>
    <xdr:to>
      <xdr:col>2</xdr:col>
      <xdr:colOff>0</xdr:colOff>
      <xdr:row>96</xdr:row>
      <xdr:rowOff>38100</xdr:rowOff>
    </xdr:to>
    <xdr:sp macro="" textlink="">
      <xdr:nvSpPr>
        <xdr:cNvPr id="1794" name="Line 2429">
          <a:extLst>
            <a:ext uri="{FF2B5EF4-FFF2-40B4-BE49-F238E27FC236}">
              <a16:creationId xmlns:a16="http://schemas.microsoft.com/office/drawing/2014/main" id="{A52933E1-50D0-4A2D-B0F2-9CECCB01A71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41579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96</xdr:row>
      <xdr:rowOff>0</xdr:rowOff>
    </xdr:from>
    <xdr:to>
      <xdr:col>3</xdr:col>
      <xdr:colOff>28575</xdr:colOff>
      <xdr:row>97</xdr:row>
      <xdr:rowOff>0</xdr:rowOff>
    </xdr:to>
    <xdr:sp macro="" textlink="">
      <xdr:nvSpPr>
        <xdr:cNvPr id="1797" name="Line 2432">
          <a:extLst>
            <a:ext uri="{FF2B5EF4-FFF2-40B4-BE49-F238E27FC236}">
              <a16:creationId xmlns:a16="http://schemas.microsoft.com/office/drawing/2014/main" id="{A28D4E89-DEBC-4EF7-B7FE-B1A6EDF4550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430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96</xdr:row>
      <xdr:rowOff>0</xdr:rowOff>
    </xdr:from>
    <xdr:to>
      <xdr:col>5</xdr:col>
      <xdr:colOff>342900</xdr:colOff>
      <xdr:row>97</xdr:row>
      <xdr:rowOff>0</xdr:rowOff>
    </xdr:to>
    <xdr:sp macro="" textlink="">
      <xdr:nvSpPr>
        <xdr:cNvPr id="1798" name="Line 2434">
          <a:extLst>
            <a:ext uri="{FF2B5EF4-FFF2-40B4-BE49-F238E27FC236}">
              <a16:creationId xmlns:a16="http://schemas.microsoft.com/office/drawing/2014/main" id="{9EA0BA3D-85CF-43B3-9766-AD641CA1D9E3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430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96</xdr:row>
      <xdr:rowOff>0</xdr:rowOff>
    </xdr:from>
    <xdr:to>
      <xdr:col>4</xdr:col>
      <xdr:colOff>38100</xdr:colOff>
      <xdr:row>97</xdr:row>
      <xdr:rowOff>0</xdr:rowOff>
    </xdr:to>
    <xdr:sp macro="" textlink="">
      <xdr:nvSpPr>
        <xdr:cNvPr id="1799" name="Line 2435">
          <a:extLst>
            <a:ext uri="{FF2B5EF4-FFF2-40B4-BE49-F238E27FC236}">
              <a16:creationId xmlns:a16="http://schemas.microsoft.com/office/drawing/2014/main" id="{D4B97B30-4D76-4BD2-989D-EB7DC9E3739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430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96</xdr:row>
      <xdr:rowOff>0</xdr:rowOff>
    </xdr:from>
    <xdr:to>
      <xdr:col>2</xdr:col>
      <xdr:colOff>0</xdr:colOff>
      <xdr:row>97</xdr:row>
      <xdr:rowOff>0</xdr:rowOff>
    </xdr:to>
    <xdr:sp macro="" textlink="">
      <xdr:nvSpPr>
        <xdr:cNvPr id="1800" name="Line 2437">
          <a:extLst>
            <a:ext uri="{FF2B5EF4-FFF2-40B4-BE49-F238E27FC236}">
              <a16:creationId xmlns:a16="http://schemas.microsoft.com/office/drawing/2014/main" id="{8C955333-646D-4596-A336-56CD7BE8C713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43007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98</xdr:row>
      <xdr:rowOff>0</xdr:rowOff>
    </xdr:from>
    <xdr:to>
      <xdr:col>3</xdr:col>
      <xdr:colOff>28575</xdr:colOff>
      <xdr:row>98</xdr:row>
      <xdr:rowOff>38100</xdr:rowOff>
    </xdr:to>
    <xdr:sp macro="" textlink="">
      <xdr:nvSpPr>
        <xdr:cNvPr id="1809" name="Line 2448">
          <a:extLst>
            <a:ext uri="{FF2B5EF4-FFF2-40B4-BE49-F238E27FC236}">
              <a16:creationId xmlns:a16="http://schemas.microsoft.com/office/drawing/2014/main" id="{0192845F-3B61-447B-92D5-078A5877E3B3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458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98</xdr:row>
      <xdr:rowOff>0</xdr:rowOff>
    </xdr:from>
    <xdr:to>
      <xdr:col>5</xdr:col>
      <xdr:colOff>342900</xdr:colOff>
      <xdr:row>98</xdr:row>
      <xdr:rowOff>38100</xdr:rowOff>
    </xdr:to>
    <xdr:sp macro="" textlink="">
      <xdr:nvSpPr>
        <xdr:cNvPr id="1810" name="Line 2450">
          <a:extLst>
            <a:ext uri="{FF2B5EF4-FFF2-40B4-BE49-F238E27FC236}">
              <a16:creationId xmlns:a16="http://schemas.microsoft.com/office/drawing/2014/main" id="{3143A0B1-2448-46D5-8B7B-B80B542CA71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45865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98</xdr:row>
      <xdr:rowOff>0</xdr:rowOff>
    </xdr:from>
    <xdr:to>
      <xdr:col>4</xdr:col>
      <xdr:colOff>38100</xdr:colOff>
      <xdr:row>98</xdr:row>
      <xdr:rowOff>38100</xdr:rowOff>
    </xdr:to>
    <xdr:sp macro="" textlink="">
      <xdr:nvSpPr>
        <xdr:cNvPr id="1811" name="Line 2451">
          <a:extLst>
            <a:ext uri="{FF2B5EF4-FFF2-40B4-BE49-F238E27FC236}">
              <a16:creationId xmlns:a16="http://schemas.microsoft.com/office/drawing/2014/main" id="{694CAB82-E18C-4172-8D41-1434CF922818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458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98</xdr:row>
      <xdr:rowOff>0</xdr:rowOff>
    </xdr:from>
    <xdr:to>
      <xdr:col>2</xdr:col>
      <xdr:colOff>0</xdr:colOff>
      <xdr:row>98</xdr:row>
      <xdr:rowOff>38100</xdr:rowOff>
    </xdr:to>
    <xdr:sp macro="" textlink="">
      <xdr:nvSpPr>
        <xdr:cNvPr id="1812" name="Line 2453">
          <a:extLst>
            <a:ext uri="{FF2B5EF4-FFF2-40B4-BE49-F238E27FC236}">
              <a16:creationId xmlns:a16="http://schemas.microsoft.com/office/drawing/2014/main" id="{8D14C54D-4699-498C-9F66-A7758ACEEF3C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4586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98</xdr:row>
      <xdr:rowOff>0</xdr:rowOff>
    </xdr:from>
    <xdr:to>
      <xdr:col>3</xdr:col>
      <xdr:colOff>28575</xdr:colOff>
      <xdr:row>99</xdr:row>
      <xdr:rowOff>0</xdr:rowOff>
    </xdr:to>
    <xdr:sp macro="" textlink="">
      <xdr:nvSpPr>
        <xdr:cNvPr id="1815" name="Line 2456">
          <a:extLst>
            <a:ext uri="{FF2B5EF4-FFF2-40B4-BE49-F238E27FC236}">
              <a16:creationId xmlns:a16="http://schemas.microsoft.com/office/drawing/2014/main" id="{604ED45F-8867-4E60-9EC8-AF0F23B227E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472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98</xdr:row>
      <xdr:rowOff>0</xdr:rowOff>
    </xdr:from>
    <xdr:to>
      <xdr:col>5</xdr:col>
      <xdr:colOff>342900</xdr:colOff>
      <xdr:row>99</xdr:row>
      <xdr:rowOff>0</xdr:rowOff>
    </xdr:to>
    <xdr:sp macro="" textlink="">
      <xdr:nvSpPr>
        <xdr:cNvPr id="1816" name="Line 2458">
          <a:extLst>
            <a:ext uri="{FF2B5EF4-FFF2-40B4-BE49-F238E27FC236}">
              <a16:creationId xmlns:a16="http://schemas.microsoft.com/office/drawing/2014/main" id="{431B8BC0-1389-43DD-9587-6A6C1AF19306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472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98</xdr:row>
      <xdr:rowOff>0</xdr:rowOff>
    </xdr:from>
    <xdr:to>
      <xdr:col>4</xdr:col>
      <xdr:colOff>38100</xdr:colOff>
      <xdr:row>99</xdr:row>
      <xdr:rowOff>0</xdr:rowOff>
    </xdr:to>
    <xdr:sp macro="" textlink="">
      <xdr:nvSpPr>
        <xdr:cNvPr id="1817" name="Line 2459">
          <a:extLst>
            <a:ext uri="{FF2B5EF4-FFF2-40B4-BE49-F238E27FC236}">
              <a16:creationId xmlns:a16="http://schemas.microsoft.com/office/drawing/2014/main" id="{95BABDB3-8FE0-4A40-8087-26F4274C18AC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472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98</xdr:row>
      <xdr:rowOff>0</xdr:rowOff>
    </xdr:from>
    <xdr:to>
      <xdr:col>2</xdr:col>
      <xdr:colOff>0</xdr:colOff>
      <xdr:row>99</xdr:row>
      <xdr:rowOff>0</xdr:rowOff>
    </xdr:to>
    <xdr:sp macro="" textlink="">
      <xdr:nvSpPr>
        <xdr:cNvPr id="1818" name="Line 2461">
          <a:extLst>
            <a:ext uri="{FF2B5EF4-FFF2-40B4-BE49-F238E27FC236}">
              <a16:creationId xmlns:a16="http://schemas.microsoft.com/office/drawing/2014/main" id="{1B8B36C3-C8BD-4468-9DF0-80292A378925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472940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99</xdr:row>
      <xdr:rowOff>0</xdr:rowOff>
    </xdr:from>
    <xdr:to>
      <xdr:col>3</xdr:col>
      <xdr:colOff>28575</xdr:colOff>
      <xdr:row>99</xdr:row>
      <xdr:rowOff>38100</xdr:rowOff>
    </xdr:to>
    <xdr:sp macro="" textlink="">
      <xdr:nvSpPr>
        <xdr:cNvPr id="1827" name="Line 2472">
          <a:extLst>
            <a:ext uri="{FF2B5EF4-FFF2-40B4-BE49-F238E27FC236}">
              <a16:creationId xmlns:a16="http://schemas.microsoft.com/office/drawing/2014/main" id="{B4DDC91A-E4D6-4B77-A29C-3FCCFDD6B01D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501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99</xdr:row>
      <xdr:rowOff>0</xdr:rowOff>
    </xdr:from>
    <xdr:to>
      <xdr:col>5</xdr:col>
      <xdr:colOff>342900</xdr:colOff>
      <xdr:row>99</xdr:row>
      <xdr:rowOff>38100</xdr:rowOff>
    </xdr:to>
    <xdr:sp macro="" textlink="">
      <xdr:nvSpPr>
        <xdr:cNvPr id="1828" name="Line 2474">
          <a:extLst>
            <a:ext uri="{FF2B5EF4-FFF2-40B4-BE49-F238E27FC236}">
              <a16:creationId xmlns:a16="http://schemas.microsoft.com/office/drawing/2014/main" id="{245BB2B9-4D58-43F3-BE42-C8F9B59CF050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50151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99</xdr:row>
      <xdr:rowOff>0</xdr:rowOff>
    </xdr:from>
    <xdr:to>
      <xdr:col>4</xdr:col>
      <xdr:colOff>38100</xdr:colOff>
      <xdr:row>99</xdr:row>
      <xdr:rowOff>38100</xdr:rowOff>
    </xdr:to>
    <xdr:sp macro="" textlink="">
      <xdr:nvSpPr>
        <xdr:cNvPr id="1829" name="Line 2475">
          <a:extLst>
            <a:ext uri="{FF2B5EF4-FFF2-40B4-BE49-F238E27FC236}">
              <a16:creationId xmlns:a16="http://schemas.microsoft.com/office/drawing/2014/main" id="{5E8F30D4-8DCB-4E19-AF21-5CB4DB84FF90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501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99</xdr:row>
      <xdr:rowOff>0</xdr:rowOff>
    </xdr:from>
    <xdr:to>
      <xdr:col>2</xdr:col>
      <xdr:colOff>0</xdr:colOff>
      <xdr:row>99</xdr:row>
      <xdr:rowOff>38100</xdr:rowOff>
    </xdr:to>
    <xdr:sp macro="" textlink="">
      <xdr:nvSpPr>
        <xdr:cNvPr id="1830" name="Line 2477">
          <a:extLst>
            <a:ext uri="{FF2B5EF4-FFF2-40B4-BE49-F238E27FC236}">
              <a16:creationId xmlns:a16="http://schemas.microsoft.com/office/drawing/2014/main" id="{649B7F17-C467-475D-9BF5-A31BA8E25D9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50151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99</xdr:row>
      <xdr:rowOff>0</xdr:rowOff>
    </xdr:from>
    <xdr:to>
      <xdr:col>3</xdr:col>
      <xdr:colOff>28575</xdr:colOff>
      <xdr:row>100</xdr:row>
      <xdr:rowOff>0</xdr:rowOff>
    </xdr:to>
    <xdr:sp macro="" textlink="">
      <xdr:nvSpPr>
        <xdr:cNvPr id="1833" name="Line 2480">
          <a:extLst>
            <a:ext uri="{FF2B5EF4-FFF2-40B4-BE49-F238E27FC236}">
              <a16:creationId xmlns:a16="http://schemas.microsoft.com/office/drawing/2014/main" id="{BBECA4B0-E3B0-4307-9CDE-530EA9FC06AA}"/>
            </a:ext>
          </a:extLst>
        </xdr:cNvPr>
        <xdr:cNvSpPr>
          <a:spLocks noChangeShapeType="1"/>
        </xdr:cNvSpPr>
      </xdr:nvSpPr>
      <xdr:spPr bwMode="auto">
        <a:xfrm flipH="1" flipV="1">
          <a:off x="7839075" y="4515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99</xdr:row>
      <xdr:rowOff>0</xdr:rowOff>
    </xdr:from>
    <xdr:to>
      <xdr:col>5</xdr:col>
      <xdr:colOff>342900</xdr:colOff>
      <xdr:row>100</xdr:row>
      <xdr:rowOff>0</xdr:rowOff>
    </xdr:to>
    <xdr:sp macro="" textlink="">
      <xdr:nvSpPr>
        <xdr:cNvPr id="1834" name="Line 2482">
          <a:extLst>
            <a:ext uri="{FF2B5EF4-FFF2-40B4-BE49-F238E27FC236}">
              <a16:creationId xmlns:a16="http://schemas.microsoft.com/office/drawing/2014/main" id="{36DB12C7-71A2-43D5-8376-5D7E7D9AE217}"/>
            </a:ext>
          </a:extLst>
        </xdr:cNvPr>
        <xdr:cNvSpPr>
          <a:spLocks noChangeShapeType="1"/>
        </xdr:cNvSpPr>
      </xdr:nvSpPr>
      <xdr:spPr bwMode="auto">
        <a:xfrm flipH="1" flipV="1">
          <a:off x="12563475" y="4515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99</xdr:row>
      <xdr:rowOff>0</xdr:rowOff>
    </xdr:from>
    <xdr:to>
      <xdr:col>4</xdr:col>
      <xdr:colOff>38100</xdr:colOff>
      <xdr:row>100</xdr:row>
      <xdr:rowOff>0</xdr:rowOff>
    </xdr:to>
    <xdr:sp macro="" textlink="">
      <xdr:nvSpPr>
        <xdr:cNvPr id="1835" name="Line 2483">
          <a:extLst>
            <a:ext uri="{FF2B5EF4-FFF2-40B4-BE49-F238E27FC236}">
              <a16:creationId xmlns:a16="http://schemas.microsoft.com/office/drawing/2014/main" id="{9B2D2829-6575-41F5-A6E4-5FE8024408E9}"/>
            </a:ext>
          </a:extLst>
        </xdr:cNvPr>
        <xdr:cNvSpPr>
          <a:spLocks noChangeShapeType="1"/>
        </xdr:cNvSpPr>
      </xdr:nvSpPr>
      <xdr:spPr bwMode="auto">
        <a:xfrm flipH="1" flipV="1">
          <a:off x="9553575" y="4515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99</xdr:row>
      <xdr:rowOff>0</xdr:rowOff>
    </xdr:from>
    <xdr:to>
      <xdr:col>2</xdr:col>
      <xdr:colOff>0</xdr:colOff>
      <xdr:row>100</xdr:row>
      <xdr:rowOff>0</xdr:rowOff>
    </xdr:to>
    <xdr:sp macro="" textlink="">
      <xdr:nvSpPr>
        <xdr:cNvPr id="1836" name="Line 2485">
          <a:extLst>
            <a:ext uri="{FF2B5EF4-FFF2-40B4-BE49-F238E27FC236}">
              <a16:creationId xmlns:a16="http://schemas.microsoft.com/office/drawing/2014/main" id="{395D37BB-1A4D-491D-AEC8-6D48E41CDCDB}"/>
            </a:ext>
          </a:extLst>
        </xdr:cNvPr>
        <xdr:cNvSpPr>
          <a:spLocks noChangeShapeType="1"/>
        </xdr:cNvSpPr>
      </xdr:nvSpPr>
      <xdr:spPr bwMode="auto">
        <a:xfrm flipH="1" flipV="1">
          <a:off x="2800350" y="451580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11</xdr:row>
      <xdr:rowOff>0</xdr:rowOff>
    </xdr:from>
    <xdr:to>
      <xdr:col>3</xdr:col>
      <xdr:colOff>28575</xdr:colOff>
      <xdr:row>12</xdr:row>
      <xdr:rowOff>28575</xdr:rowOff>
    </xdr:to>
    <xdr:sp macro="" textlink="">
      <xdr:nvSpPr>
        <xdr:cNvPr id="2328" name="Line 20">
          <a:extLst>
            <a:ext uri="{FF2B5EF4-FFF2-40B4-BE49-F238E27FC236}">
              <a16:creationId xmlns:a16="http://schemas.microsoft.com/office/drawing/2014/main" id="{193B448B-75AB-45CB-9EFA-FAB8D4099CEE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5525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12</xdr:row>
      <xdr:rowOff>0</xdr:rowOff>
    </xdr:from>
    <xdr:to>
      <xdr:col>3</xdr:col>
      <xdr:colOff>28575</xdr:colOff>
      <xdr:row>13</xdr:row>
      <xdr:rowOff>28575</xdr:rowOff>
    </xdr:to>
    <xdr:sp macro="" textlink="">
      <xdr:nvSpPr>
        <xdr:cNvPr id="2329" name="Line 20">
          <a:extLst>
            <a:ext uri="{FF2B5EF4-FFF2-40B4-BE49-F238E27FC236}">
              <a16:creationId xmlns:a16="http://schemas.microsoft.com/office/drawing/2014/main" id="{63D887F3-0868-4C67-AABA-871F1EEDB938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7049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13</xdr:row>
      <xdr:rowOff>0</xdr:rowOff>
    </xdr:from>
    <xdr:to>
      <xdr:col>3</xdr:col>
      <xdr:colOff>28575</xdr:colOff>
      <xdr:row>15</xdr:row>
      <xdr:rowOff>28575</xdr:rowOff>
    </xdr:to>
    <xdr:sp macro="" textlink="">
      <xdr:nvSpPr>
        <xdr:cNvPr id="2330" name="Line 20">
          <a:extLst>
            <a:ext uri="{FF2B5EF4-FFF2-40B4-BE49-F238E27FC236}">
              <a16:creationId xmlns:a16="http://schemas.microsoft.com/office/drawing/2014/main" id="{842C59E7-0216-44E3-9169-B25097E4A7CC}"/>
            </a:ext>
          </a:extLst>
        </xdr:cNvPr>
        <xdr:cNvSpPr>
          <a:spLocks noChangeShapeType="1"/>
        </xdr:cNvSpPr>
      </xdr:nvSpPr>
      <xdr:spPr bwMode="auto">
        <a:xfrm flipH="1" flipV="1">
          <a:off x="7839075" y="1857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11</xdr:row>
      <xdr:rowOff>0</xdr:rowOff>
    </xdr:from>
    <xdr:to>
      <xdr:col>4</xdr:col>
      <xdr:colOff>38100</xdr:colOff>
      <xdr:row>12</xdr:row>
      <xdr:rowOff>28575</xdr:rowOff>
    </xdr:to>
    <xdr:sp macro="" textlink="">
      <xdr:nvSpPr>
        <xdr:cNvPr id="2331" name="Line 23">
          <a:extLst>
            <a:ext uri="{FF2B5EF4-FFF2-40B4-BE49-F238E27FC236}">
              <a16:creationId xmlns:a16="http://schemas.microsoft.com/office/drawing/2014/main" id="{709D0645-3BC9-4917-ADAF-60C63A3C75F4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5525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12</xdr:row>
      <xdr:rowOff>0</xdr:rowOff>
    </xdr:from>
    <xdr:to>
      <xdr:col>4</xdr:col>
      <xdr:colOff>38100</xdr:colOff>
      <xdr:row>13</xdr:row>
      <xdr:rowOff>28575</xdr:rowOff>
    </xdr:to>
    <xdr:sp macro="" textlink="">
      <xdr:nvSpPr>
        <xdr:cNvPr id="2332" name="Line 23">
          <a:extLst>
            <a:ext uri="{FF2B5EF4-FFF2-40B4-BE49-F238E27FC236}">
              <a16:creationId xmlns:a16="http://schemas.microsoft.com/office/drawing/2014/main" id="{2AF2B227-5274-4528-8C34-64ECEF9EFE6E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7049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13</xdr:row>
      <xdr:rowOff>0</xdr:rowOff>
    </xdr:from>
    <xdr:to>
      <xdr:col>4</xdr:col>
      <xdr:colOff>38100</xdr:colOff>
      <xdr:row>15</xdr:row>
      <xdr:rowOff>28575</xdr:rowOff>
    </xdr:to>
    <xdr:sp macro="" textlink="">
      <xdr:nvSpPr>
        <xdr:cNvPr id="2333" name="Line 23">
          <a:extLst>
            <a:ext uri="{FF2B5EF4-FFF2-40B4-BE49-F238E27FC236}">
              <a16:creationId xmlns:a16="http://schemas.microsoft.com/office/drawing/2014/main" id="{55FAF05C-3A77-4427-A931-E8845D0CCD01}"/>
            </a:ext>
          </a:extLst>
        </xdr:cNvPr>
        <xdr:cNvSpPr>
          <a:spLocks noChangeShapeType="1"/>
        </xdr:cNvSpPr>
      </xdr:nvSpPr>
      <xdr:spPr bwMode="auto">
        <a:xfrm flipH="1" flipV="1">
          <a:off x="9553575" y="185737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28</xdr:row>
      <xdr:rowOff>0</xdr:rowOff>
    </xdr:from>
    <xdr:to>
      <xdr:col>3</xdr:col>
      <xdr:colOff>28575</xdr:colOff>
      <xdr:row>29</xdr:row>
      <xdr:rowOff>38100</xdr:rowOff>
    </xdr:to>
    <xdr:sp macro="" textlink="">
      <xdr:nvSpPr>
        <xdr:cNvPr id="2334" name="Line 510">
          <a:extLst>
            <a:ext uri="{FF2B5EF4-FFF2-40B4-BE49-F238E27FC236}">
              <a16:creationId xmlns:a16="http://schemas.microsoft.com/office/drawing/2014/main" id="{055454F1-D17A-476D-96FC-FA54F93DC244}"/>
            </a:ext>
          </a:extLst>
        </xdr:cNvPr>
        <xdr:cNvSpPr>
          <a:spLocks noChangeShapeType="1"/>
        </xdr:cNvSpPr>
      </xdr:nvSpPr>
      <xdr:spPr bwMode="auto">
        <a:xfrm flipH="1" flipV="1">
          <a:off x="7086600" y="3295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28</xdr:row>
      <xdr:rowOff>0</xdr:rowOff>
    </xdr:from>
    <xdr:to>
      <xdr:col>4</xdr:col>
      <xdr:colOff>38100</xdr:colOff>
      <xdr:row>29</xdr:row>
      <xdr:rowOff>38100</xdr:rowOff>
    </xdr:to>
    <xdr:sp macro="" textlink="">
      <xdr:nvSpPr>
        <xdr:cNvPr id="2335" name="Line 513">
          <a:extLst>
            <a:ext uri="{FF2B5EF4-FFF2-40B4-BE49-F238E27FC236}">
              <a16:creationId xmlns:a16="http://schemas.microsoft.com/office/drawing/2014/main" id="{56DF6117-2ABA-4847-BEC6-384629B21C6C}"/>
            </a:ext>
          </a:extLst>
        </xdr:cNvPr>
        <xdr:cNvSpPr>
          <a:spLocks noChangeShapeType="1"/>
        </xdr:cNvSpPr>
      </xdr:nvSpPr>
      <xdr:spPr bwMode="auto">
        <a:xfrm flipH="1" flipV="1">
          <a:off x="8686800" y="3295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29</xdr:row>
      <xdr:rowOff>0</xdr:rowOff>
    </xdr:from>
    <xdr:to>
      <xdr:col>3</xdr:col>
      <xdr:colOff>28575</xdr:colOff>
      <xdr:row>30</xdr:row>
      <xdr:rowOff>38100</xdr:rowOff>
    </xdr:to>
    <xdr:sp macro="" textlink="">
      <xdr:nvSpPr>
        <xdr:cNvPr id="2336" name="Line 510">
          <a:extLst>
            <a:ext uri="{FF2B5EF4-FFF2-40B4-BE49-F238E27FC236}">
              <a16:creationId xmlns:a16="http://schemas.microsoft.com/office/drawing/2014/main" id="{3C4EBD12-19F6-474D-8DA9-48FCDAE26142}"/>
            </a:ext>
          </a:extLst>
        </xdr:cNvPr>
        <xdr:cNvSpPr>
          <a:spLocks noChangeShapeType="1"/>
        </xdr:cNvSpPr>
      </xdr:nvSpPr>
      <xdr:spPr bwMode="auto">
        <a:xfrm flipH="1" flipV="1">
          <a:off x="7086600" y="3295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29</xdr:row>
      <xdr:rowOff>0</xdr:rowOff>
    </xdr:from>
    <xdr:to>
      <xdr:col>4</xdr:col>
      <xdr:colOff>38100</xdr:colOff>
      <xdr:row>30</xdr:row>
      <xdr:rowOff>38100</xdr:rowOff>
    </xdr:to>
    <xdr:sp macro="" textlink="">
      <xdr:nvSpPr>
        <xdr:cNvPr id="2337" name="Line 513">
          <a:extLst>
            <a:ext uri="{FF2B5EF4-FFF2-40B4-BE49-F238E27FC236}">
              <a16:creationId xmlns:a16="http://schemas.microsoft.com/office/drawing/2014/main" id="{36E82A51-84F5-421F-B743-D526E697816E}"/>
            </a:ext>
          </a:extLst>
        </xdr:cNvPr>
        <xdr:cNvSpPr>
          <a:spLocks noChangeShapeType="1"/>
        </xdr:cNvSpPr>
      </xdr:nvSpPr>
      <xdr:spPr bwMode="auto">
        <a:xfrm flipH="1" flipV="1">
          <a:off x="8686800" y="32956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30</xdr:row>
      <xdr:rowOff>0</xdr:rowOff>
    </xdr:from>
    <xdr:to>
      <xdr:col>3</xdr:col>
      <xdr:colOff>28575</xdr:colOff>
      <xdr:row>31</xdr:row>
      <xdr:rowOff>38100</xdr:rowOff>
    </xdr:to>
    <xdr:sp macro="" textlink="">
      <xdr:nvSpPr>
        <xdr:cNvPr id="2338" name="Line 510">
          <a:extLst>
            <a:ext uri="{FF2B5EF4-FFF2-40B4-BE49-F238E27FC236}">
              <a16:creationId xmlns:a16="http://schemas.microsoft.com/office/drawing/2014/main" id="{1082B3A5-2761-4FA7-B1CB-04836B0D6FE3}"/>
            </a:ext>
          </a:extLst>
        </xdr:cNvPr>
        <xdr:cNvSpPr>
          <a:spLocks noChangeShapeType="1"/>
        </xdr:cNvSpPr>
      </xdr:nvSpPr>
      <xdr:spPr bwMode="auto">
        <a:xfrm flipH="1" flipV="1">
          <a:off x="7086600" y="3438525"/>
          <a:ext cx="0" cy="1905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30</xdr:row>
      <xdr:rowOff>0</xdr:rowOff>
    </xdr:from>
    <xdr:to>
      <xdr:col>4</xdr:col>
      <xdr:colOff>38100</xdr:colOff>
      <xdr:row>31</xdr:row>
      <xdr:rowOff>38100</xdr:rowOff>
    </xdr:to>
    <xdr:sp macro="" textlink="">
      <xdr:nvSpPr>
        <xdr:cNvPr id="2339" name="Line 513">
          <a:extLst>
            <a:ext uri="{FF2B5EF4-FFF2-40B4-BE49-F238E27FC236}">
              <a16:creationId xmlns:a16="http://schemas.microsoft.com/office/drawing/2014/main" id="{052EFAC5-0FDA-4B3B-BF82-3099ACC0B289}"/>
            </a:ext>
          </a:extLst>
        </xdr:cNvPr>
        <xdr:cNvSpPr>
          <a:spLocks noChangeShapeType="1"/>
        </xdr:cNvSpPr>
      </xdr:nvSpPr>
      <xdr:spPr bwMode="auto">
        <a:xfrm flipH="1" flipV="1">
          <a:off x="8686800" y="3438525"/>
          <a:ext cx="0" cy="1905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28575</xdr:colOff>
      <xdr:row>30</xdr:row>
      <xdr:rowOff>0</xdr:rowOff>
    </xdr:from>
    <xdr:to>
      <xdr:col>4</xdr:col>
      <xdr:colOff>28575</xdr:colOff>
      <xdr:row>31</xdr:row>
      <xdr:rowOff>38100</xdr:rowOff>
    </xdr:to>
    <xdr:sp macro="" textlink="">
      <xdr:nvSpPr>
        <xdr:cNvPr id="2340" name="Line 510">
          <a:extLst>
            <a:ext uri="{FF2B5EF4-FFF2-40B4-BE49-F238E27FC236}">
              <a16:creationId xmlns:a16="http://schemas.microsoft.com/office/drawing/2014/main" id="{E3C41EC6-942D-4D75-ABBD-BB9168FF8C4B}"/>
            </a:ext>
          </a:extLst>
        </xdr:cNvPr>
        <xdr:cNvSpPr>
          <a:spLocks noChangeShapeType="1"/>
        </xdr:cNvSpPr>
      </xdr:nvSpPr>
      <xdr:spPr bwMode="auto">
        <a:xfrm flipH="1" flipV="1">
          <a:off x="7086600" y="3743325"/>
          <a:ext cx="0" cy="1905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62</xdr:row>
      <xdr:rowOff>0</xdr:rowOff>
    </xdr:from>
    <xdr:to>
      <xdr:col>3</xdr:col>
      <xdr:colOff>28575</xdr:colOff>
      <xdr:row>65</xdr:row>
      <xdr:rowOff>38100</xdr:rowOff>
    </xdr:to>
    <xdr:sp macro="" textlink="">
      <xdr:nvSpPr>
        <xdr:cNvPr id="2342" name="Line 414">
          <a:extLst>
            <a:ext uri="{FF2B5EF4-FFF2-40B4-BE49-F238E27FC236}">
              <a16:creationId xmlns:a16="http://schemas.microsoft.com/office/drawing/2014/main" id="{5004D999-E3B9-4861-B8D3-2CE238132771}"/>
            </a:ext>
          </a:extLst>
        </xdr:cNvPr>
        <xdr:cNvSpPr>
          <a:spLocks noChangeShapeType="1"/>
        </xdr:cNvSpPr>
      </xdr:nvSpPr>
      <xdr:spPr bwMode="auto">
        <a:xfrm flipH="1" flipV="1">
          <a:off x="7086600" y="12211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62</xdr:row>
      <xdr:rowOff>0</xdr:rowOff>
    </xdr:from>
    <xdr:to>
      <xdr:col>5</xdr:col>
      <xdr:colOff>342900</xdr:colOff>
      <xdr:row>65</xdr:row>
      <xdr:rowOff>38100</xdr:rowOff>
    </xdr:to>
    <xdr:sp macro="" textlink="">
      <xdr:nvSpPr>
        <xdr:cNvPr id="2343" name="Line 416">
          <a:extLst>
            <a:ext uri="{FF2B5EF4-FFF2-40B4-BE49-F238E27FC236}">
              <a16:creationId xmlns:a16="http://schemas.microsoft.com/office/drawing/2014/main" id="{1B260AA6-D21F-414E-950D-81ACC8A80FB2}"/>
            </a:ext>
          </a:extLst>
        </xdr:cNvPr>
        <xdr:cNvSpPr>
          <a:spLocks noChangeShapeType="1"/>
        </xdr:cNvSpPr>
      </xdr:nvSpPr>
      <xdr:spPr bwMode="auto">
        <a:xfrm flipH="1" flipV="1">
          <a:off x="10515600" y="12211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62</xdr:row>
      <xdr:rowOff>0</xdr:rowOff>
    </xdr:from>
    <xdr:to>
      <xdr:col>4</xdr:col>
      <xdr:colOff>38100</xdr:colOff>
      <xdr:row>65</xdr:row>
      <xdr:rowOff>38100</xdr:rowOff>
    </xdr:to>
    <xdr:sp macro="" textlink="">
      <xdr:nvSpPr>
        <xdr:cNvPr id="2344" name="Line 417">
          <a:extLst>
            <a:ext uri="{FF2B5EF4-FFF2-40B4-BE49-F238E27FC236}">
              <a16:creationId xmlns:a16="http://schemas.microsoft.com/office/drawing/2014/main" id="{10319A88-A93F-460F-A949-F09926F724AE}"/>
            </a:ext>
          </a:extLst>
        </xdr:cNvPr>
        <xdr:cNvSpPr>
          <a:spLocks noChangeShapeType="1"/>
        </xdr:cNvSpPr>
      </xdr:nvSpPr>
      <xdr:spPr bwMode="auto">
        <a:xfrm flipH="1" flipV="1">
          <a:off x="8686800" y="12211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62</xdr:row>
      <xdr:rowOff>0</xdr:rowOff>
    </xdr:from>
    <xdr:to>
      <xdr:col>2</xdr:col>
      <xdr:colOff>0</xdr:colOff>
      <xdr:row>65</xdr:row>
      <xdr:rowOff>38100</xdr:rowOff>
    </xdr:to>
    <xdr:sp macro="" textlink="">
      <xdr:nvSpPr>
        <xdr:cNvPr id="2345" name="Line 419">
          <a:extLst>
            <a:ext uri="{FF2B5EF4-FFF2-40B4-BE49-F238E27FC236}">
              <a16:creationId xmlns:a16="http://schemas.microsoft.com/office/drawing/2014/main" id="{C116F744-1CC1-43C8-9A51-BF9C5C8D9D88}"/>
            </a:ext>
          </a:extLst>
        </xdr:cNvPr>
        <xdr:cNvSpPr>
          <a:spLocks noChangeShapeType="1"/>
        </xdr:cNvSpPr>
      </xdr:nvSpPr>
      <xdr:spPr bwMode="auto">
        <a:xfrm flipH="1" flipV="1">
          <a:off x="2047875" y="122110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101</xdr:row>
      <xdr:rowOff>0</xdr:rowOff>
    </xdr:from>
    <xdr:to>
      <xdr:col>3</xdr:col>
      <xdr:colOff>28575</xdr:colOff>
      <xdr:row>103</xdr:row>
      <xdr:rowOff>38100</xdr:rowOff>
    </xdr:to>
    <xdr:sp macro="" textlink="">
      <xdr:nvSpPr>
        <xdr:cNvPr id="2348" name="Line 1162">
          <a:extLst>
            <a:ext uri="{FF2B5EF4-FFF2-40B4-BE49-F238E27FC236}">
              <a16:creationId xmlns:a16="http://schemas.microsoft.com/office/drawing/2014/main" id="{AC5860A1-EB86-475C-BD9C-9D11CFF8821C}"/>
            </a:ext>
          </a:extLst>
        </xdr:cNvPr>
        <xdr:cNvSpPr>
          <a:spLocks noChangeShapeType="1"/>
        </xdr:cNvSpPr>
      </xdr:nvSpPr>
      <xdr:spPr bwMode="auto">
        <a:xfrm flipH="1" flipV="1">
          <a:off x="7086600" y="877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101</xdr:row>
      <xdr:rowOff>0</xdr:rowOff>
    </xdr:from>
    <xdr:to>
      <xdr:col>5</xdr:col>
      <xdr:colOff>342900</xdr:colOff>
      <xdr:row>103</xdr:row>
      <xdr:rowOff>38100</xdr:rowOff>
    </xdr:to>
    <xdr:sp macro="" textlink="">
      <xdr:nvSpPr>
        <xdr:cNvPr id="2349" name="Line 1164">
          <a:extLst>
            <a:ext uri="{FF2B5EF4-FFF2-40B4-BE49-F238E27FC236}">
              <a16:creationId xmlns:a16="http://schemas.microsoft.com/office/drawing/2014/main" id="{7B3A8332-0AE3-46EA-867B-242DE109E5A3}"/>
            </a:ext>
          </a:extLst>
        </xdr:cNvPr>
        <xdr:cNvSpPr>
          <a:spLocks noChangeShapeType="1"/>
        </xdr:cNvSpPr>
      </xdr:nvSpPr>
      <xdr:spPr bwMode="auto">
        <a:xfrm flipH="1" flipV="1">
          <a:off x="10515600" y="8772525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101</xdr:row>
      <xdr:rowOff>0</xdr:rowOff>
    </xdr:from>
    <xdr:to>
      <xdr:col>4</xdr:col>
      <xdr:colOff>38100</xdr:colOff>
      <xdr:row>103</xdr:row>
      <xdr:rowOff>38100</xdr:rowOff>
    </xdr:to>
    <xdr:sp macro="" textlink="">
      <xdr:nvSpPr>
        <xdr:cNvPr id="2350" name="Line 1165">
          <a:extLst>
            <a:ext uri="{FF2B5EF4-FFF2-40B4-BE49-F238E27FC236}">
              <a16:creationId xmlns:a16="http://schemas.microsoft.com/office/drawing/2014/main" id="{8CBC533F-0DF9-4B24-837F-25A2D72087C7}"/>
            </a:ext>
          </a:extLst>
        </xdr:cNvPr>
        <xdr:cNvSpPr>
          <a:spLocks noChangeShapeType="1"/>
        </xdr:cNvSpPr>
      </xdr:nvSpPr>
      <xdr:spPr bwMode="auto">
        <a:xfrm flipH="1" flipV="1">
          <a:off x="8686800" y="877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101</xdr:row>
      <xdr:rowOff>0</xdr:rowOff>
    </xdr:from>
    <xdr:to>
      <xdr:col>2</xdr:col>
      <xdr:colOff>0</xdr:colOff>
      <xdr:row>103</xdr:row>
      <xdr:rowOff>38100</xdr:rowOff>
    </xdr:to>
    <xdr:sp macro="" textlink="">
      <xdr:nvSpPr>
        <xdr:cNvPr id="2351" name="Line 1167">
          <a:extLst>
            <a:ext uri="{FF2B5EF4-FFF2-40B4-BE49-F238E27FC236}">
              <a16:creationId xmlns:a16="http://schemas.microsoft.com/office/drawing/2014/main" id="{6B623B05-59B9-41B6-8CEA-BC850E09DA65}"/>
            </a:ext>
          </a:extLst>
        </xdr:cNvPr>
        <xdr:cNvSpPr>
          <a:spLocks noChangeShapeType="1"/>
        </xdr:cNvSpPr>
      </xdr:nvSpPr>
      <xdr:spPr bwMode="auto">
        <a:xfrm flipH="1" flipV="1">
          <a:off x="2047875" y="8772525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81</xdr:row>
      <xdr:rowOff>0</xdr:rowOff>
    </xdr:from>
    <xdr:to>
      <xdr:col>3</xdr:col>
      <xdr:colOff>28575</xdr:colOff>
      <xdr:row>83</xdr:row>
      <xdr:rowOff>0</xdr:rowOff>
    </xdr:to>
    <xdr:sp macro="" textlink="">
      <xdr:nvSpPr>
        <xdr:cNvPr id="2352" name="Line 1170">
          <a:extLst>
            <a:ext uri="{FF2B5EF4-FFF2-40B4-BE49-F238E27FC236}">
              <a16:creationId xmlns:a16="http://schemas.microsoft.com/office/drawing/2014/main" id="{D3F27BD0-AB89-4888-A06D-D0F697D01591}"/>
            </a:ext>
          </a:extLst>
        </xdr:cNvPr>
        <xdr:cNvSpPr>
          <a:spLocks noChangeShapeType="1"/>
        </xdr:cNvSpPr>
      </xdr:nvSpPr>
      <xdr:spPr bwMode="auto">
        <a:xfrm flipH="1" flipV="1">
          <a:off x="7086600" y="19002375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81</xdr:row>
      <xdr:rowOff>0</xdr:rowOff>
    </xdr:from>
    <xdr:to>
      <xdr:col>5</xdr:col>
      <xdr:colOff>342900</xdr:colOff>
      <xdr:row>83</xdr:row>
      <xdr:rowOff>0</xdr:rowOff>
    </xdr:to>
    <xdr:sp macro="" textlink="">
      <xdr:nvSpPr>
        <xdr:cNvPr id="2353" name="Line 1172">
          <a:extLst>
            <a:ext uri="{FF2B5EF4-FFF2-40B4-BE49-F238E27FC236}">
              <a16:creationId xmlns:a16="http://schemas.microsoft.com/office/drawing/2014/main" id="{FBA0AD29-6A0A-4595-992E-25FAF9095A00}"/>
            </a:ext>
          </a:extLst>
        </xdr:cNvPr>
        <xdr:cNvSpPr>
          <a:spLocks noChangeShapeType="1"/>
        </xdr:cNvSpPr>
      </xdr:nvSpPr>
      <xdr:spPr bwMode="auto">
        <a:xfrm flipH="1" flipV="1">
          <a:off x="10515600" y="19002375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81</xdr:row>
      <xdr:rowOff>0</xdr:rowOff>
    </xdr:from>
    <xdr:to>
      <xdr:col>4</xdr:col>
      <xdr:colOff>38100</xdr:colOff>
      <xdr:row>83</xdr:row>
      <xdr:rowOff>0</xdr:rowOff>
    </xdr:to>
    <xdr:sp macro="" textlink="">
      <xdr:nvSpPr>
        <xdr:cNvPr id="2354" name="Line 1173">
          <a:extLst>
            <a:ext uri="{FF2B5EF4-FFF2-40B4-BE49-F238E27FC236}">
              <a16:creationId xmlns:a16="http://schemas.microsoft.com/office/drawing/2014/main" id="{20B96F8D-F1FE-48EE-B00F-8800A3BBE7C3}"/>
            </a:ext>
          </a:extLst>
        </xdr:cNvPr>
        <xdr:cNvSpPr>
          <a:spLocks noChangeShapeType="1"/>
        </xdr:cNvSpPr>
      </xdr:nvSpPr>
      <xdr:spPr bwMode="auto">
        <a:xfrm flipH="1" flipV="1">
          <a:off x="8686800" y="19002375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81</xdr:row>
      <xdr:rowOff>0</xdr:rowOff>
    </xdr:from>
    <xdr:to>
      <xdr:col>2</xdr:col>
      <xdr:colOff>0</xdr:colOff>
      <xdr:row>83</xdr:row>
      <xdr:rowOff>0</xdr:rowOff>
    </xdr:to>
    <xdr:sp macro="" textlink="">
      <xdr:nvSpPr>
        <xdr:cNvPr id="2355" name="Line 1175">
          <a:extLst>
            <a:ext uri="{FF2B5EF4-FFF2-40B4-BE49-F238E27FC236}">
              <a16:creationId xmlns:a16="http://schemas.microsoft.com/office/drawing/2014/main" id="{4ACB8834-A41A-4473-B34C-E021A766A5F1}"/>
            </a:ext>
          </a:extLst>
        </xdr:cNvPr>
        <xdr:cNvSpPr>
          <a:spLocks noChangeShapeType="1"/>
        </xdr:cNvSpPr>
      </xdr:nvSpPr>
      <xdr:spPr bwMode="auto">
        <a:xfrm flipH="1" flipV="1">
          <a:off x="2047875" y="19002375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82</xdr:row>
      <xdr:rowOff>0</xdr:rowOff>
    </xdr:from>
    <xdr:to>
      <xdr:col>3</xdr:col>
      <xdr:colOff>28575</xdr:colOff>
      <xdr:row>83</xdr:row>
      <xdr:rowOff>0</xdr:rowOff>
    </xdr:to>
    <xdr:sp macro="" textlink="">
      <xdr:nvSpPr>
        <xdr:cNvPr id="2356" name="Line 1162">
          <a:extLst>
            <a:ext uri="{FF2B5EF4-FFF2-40B4-BE49-F238E27FC236}">
              <a16:creationId xmlns:a16="http://schemas.microsoft.com/office/drawing/2014/main" id="{750639D6-ABCC-4584-87BB-7FF27E0ADA82}"/>
            </a:ext>
          </a:extLst>
        </xdr:cNvPr>
        <xdr:cNvSpPr>
          <a:spLocks noChangeShapeType="1"/>
        </xdr:cNvSpPr>
      </xdr:nvSpPr>
      <xdr:spPr bwMode="auto">
        <a:xfrm flipH="1" flipV="1">
          <a:off x="7086600" y="19145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82</xdr:row>
      <xdr:rowOff>0</xdr:rowOff>
    </xdr:from>
    <xdr:to>
      <xdr:col>5</xdr:col>
      <xdr:colOff>342900</xdr:colOff>
      <xdr:row>83</xdr:row>
      <xdr:rowOff>0</xdr:rowOff>
    </xdr:to>
    <xdr:sp macro="" textlink="">
      <xdr:nvSpPr>
        <xdr:cNvPr id="2357" name="Line 1164">
          <a:extLst>
            <a:ext uri="{FF2B5EF4-FFF2-40B4-BE49-F238E27FC236}">
              <a16:creationId xmlns:a16="http://schemas.microsoft.com/office/drawing/2014/main" id="{64FB53AC-7C31-4AEC-9498-159A6EC97A32}"/>
            </a:ext>
          </a:extLst>
        </xdr:cNvPr>
        <xdr:cNvSpPr>
          <a:spLocks noChangeShapeType="1"/>
        </xdr:cNvSpPr>
      </xdr:nvSpPr>
      <xdr:spPr bwMode="auto">
        <a:xfrm flipH="1" flipV="1">
          <a:off x="10515600" y="19145250"/>
          <a:ext cx="0" cy="180975"/>
        </a:xfrm>
        <a:prstGeom prst="line">
          <a:avLst/>
        </a:prstGeom>
        <a:noFill/>
        <a:ln w="12700">
          <a:solidFill>
            <a:srgbClr val="1B01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82</xdr:row>
      <xdr:rowOff>0</xdr:rowOff>
    </xdr:from>
    <xdr:to>
      <xdr:col>4</xdr:col>
      <xdr:colOff>38100</xdr:colOff>
      <xdr:row>83</xdr:row>
      <xdr:rowOff>0</xdr:rowOff>
    </xdr:to>
    <xdr:sp macro="" textlink="">
      <xdr:nvSpPr>
        <xdr:cNvPr id="2358" name="Line 1165">
          <a:extLst>
            <a:ext uri="{FF2B5EF4-FFF2-40B4-BE49-F238E27FC236}">
              <a16:creationId xmlns:a16="http://schemas.microsoft.com/office/drawing/2014/main" id="{C192D267-D1EE-48B2-9023-32D65A4FC0FA}"/>
            </a:ext>
          </a:extLst>
        </xdr:cNvPr>
        <xdr:cNvSpPr>
          <a:spLocks noChangeShapeType="1"/>
        </xdr:cNvSpPr>
      </xdr:nvSpPr>
      <xdr:spPr bwMode="auto">
        <a:xfrm flipH="1" flipV="1">
          <a:off x="8686800" y="19145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82</xdr:row>
      <xdr:rowOff>0</xdr:rowOff>
    </xdr:from>
    <xdr:to>
      <xdr:col>2</xdr:col>
      <xdr:colOff>0</xdr:colOff>
      <xdr:row>83</xdr:row>
      <xdr:rowOff>0</xdr:rowOff>
    </xdr:to>
    <xdr:sp macro="" textlink="">
      <xdr:nvSpPr>
        <xdr:cNvPr id="2359" name="Line 1167">
          <a:extLst>
            <a:ext uri="{FF2B5EF4-FFF2-40B4-BE49-F238E27FC236}">
              <a16:creationId xmlns:a16="http://schemas.microsoft.com/office/drawing/2014/main" id="{45F610C0-D1E9-460E-BDA5-19194C02F447}"/>
            </a:ext>
          </a:extLst>
        </xdr:cNvPr>
        <xdr:cNvSpPr>
          <a:spLocks noChangeShapeType="1"/>
        </xdr:cNvSpPr>
      </xdr:nvSpPr>
      <xdr:spPr bwMode="auto">
        <a:xfrm flipH="1" flipV="1">
          <a:off x="2047875" y="19145250"/>
          <a:ext cx="0" cy="18097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146</xdr:row>
      <xdr:rowOff>0</xdr:rowOff>
    </xdr:from>
    <xdr:to>
      <xdr:col>3</xdr:col>
      <xdr:colOff>28575</xdr:colOff>
      <xdr:row>148</xdr:row>
      <xdr:rowOff>0</xdr:rowOff>
    </xdr:to>
    <xdr:sp macro="" textlink="">
      <xdr:nvSpPr>
        <xdr:cNvPr id="2360" name="Line 1274">
          <a:extLst>
            <a:ext uri="{FF2B5EF4-FFF2-40B4-BE49-F238E27FC236}">
              <a16:creationId xmlns:a16="http://schemas.microsoft.com/office/drawing/2014/main" id="{2C36A277-8F2F-4352-A773-46EE134069E0}"/>
            </a:ext>
          </a:extLst>
        </xdr:cNvPr>
        <xdr:cNvSpPr>
          <a:spLocks noChangeShapeType="1"/>
        </xdr:cNvSpPr>
      </xdr:nvSpPr>
      <xdr:spPr bwMode="auto">
        <a:xfrm flipH="1" flipV="1">
          <a:off x="7086600" y="13935075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342900</xdr:colOff>
      <xdr:row>146</xdr:row>
      <xdr:rowOff>0</xdr:rowOff>
    </xdr:from>
    <xdr:to>
      <xdr:col>5</xdr:col>
      <xdr:colOff>342900</xdr:colOff>
      <xdr:row>148</xdr:row>
      <xdr:rowOff>0</xdr:rowOff>
    </xdr:to>
    <xdr:sp macro="" textlink="">
      <xdr:nvSpPr>
        <xdr:cNvPr id="2361" name="Line 1276">
          <a:extLst>
            <a:ext uri="{FF2B5EF4-FFF2-40B4-BE49-F238E27FC236}">
              <a16:creationId xmlns:a16="http://schemas.microsoft.com/office/drawing/2014/main" id="{957266F4-69F6-466A-B4AD-56A33422017F}"/>
            </a:ext>
          </a:extLst>
        </xdr:cNvPr>
        <xdr:cNvSpPr>
          <a:spLocks noChangeShapeType="1"/>
        </xdr:cNvSpPr>
      </xdr:nvSpPr>
      <xdr:spPr bwMode="auto">
        <a:xfrm flipH="1" flipV="1">
          <a:off x="10515600" y="13935075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146</xdr:row>
      <xdr:rowOff>0</xdr:rowOff>
    </xdr:from>
    <xdr:to>
      <xdr:col>4</xdr:col>
      <xdr:colOff>38100</xdr:colOff>
      <xdr:row>148</xdr:row>
      <xdr:rowOff>0</xdr:rowOff>
    </xdr:to>
    <xdr:sp macro="" textlink="">
      <xdr:nvSpPr>
        <xdr:cNvPr id="2362" name="Line 1277">
          <a:extLst>
            <a:ext uri="{FF2B5EF4-FFF2-40B4-BE49-F238E27FC236}">
              <a16:creationId xmlns:a16="http://schemas.microsoft.com/office/drawing/2014/main" id="{32278520-497A-4101-ACDD-F0A84E1BA478}"/>
            </a:ext>
          </a:extLst>
        </xdr:cNvPr>
        <xdr:cNvSpPr>
          <a:spLocks noChangeShapeType="1"/>
        </xdr:cNvSpPr>
      </xdr:nvSpPr>
      <xdr:spPr bwMode="auto">
        <a:xfrm flipH="1" flipV="1">
          <a:off x="8686800" y="13935075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146</xdr:row>
      <xdr:rowOff>0</xdr:rowOff>
    </xdr:from>
    <xdr:to>
      <xdr:col>2</xdr:col>
      <xdr:colOff>0</xdr:colOff>
      <xdr:row>148</xdr:row>
      <xdr:rowOff>0</xdr:rowOff>
    </xdr:to>
    <xdr:sp macro="" textlink="">
      <xdr:nvSpPr>
        <xdr:cNvPr id="2363" name="Line 1279">
          <a:extLst>
            <a:ext uri="{FF2B5EF4-FFF2-40B4-BE49-F238E27FC236}">
              <a16:creationId xmlns:a16="http://schemas.microsoft.com/office/drawing/2014/main" id="{8F01BDFC-B9F8-4F60-BCA7-A60875276A8C}"/>
            </a:ext>
          </a:extLst>
        </xdr:cNvPr>
        <xdr:cNvSpPr>
          <a:spLocks noChangeShapeType="1"/>
        </xdr:cNvSpPr>
      </xdr:nvSpPr>
      <xdr:spPr bwMode="auto">
        <a:xfrm flipH="1" flipV="1">
          <a:off x="2047875" y="13935075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148</xdr:row>
      <xdr:rowOff>0</xdr:rowOff>
    </xdr:from>
    <xdr:to>
      <xdr:col>3</xdr:col>
      <xdr:colOff>28575</xdr:colOff>
      <xdr:row>148</xdr:row>
      <xdr:rowOff>38100</xdr:rowOff>
    </xdr:to>
    <xdr:sp macro="" textlink="">
      <xdr:nvSpPr>
        <xdr:cNvPr id="2367" name="Line 2038">
          <a:extLst>
            <a:ext uri="{FF2B5EF4-FFF2-40B4-BE49-F238E27FC236}">
              <a16:creationId xmlns:a16="http://schemas.microsoft.com/office/drawing/2014/main" id="{BC308454-D6E5-4266-B0BA-C9C3A8F22649}"/>
            </a:ext>
          </a:extLst>
        </xdr:cNvPr>
        <xdr:cNvSpPr>
          <a:spLocks noChangeShapeType="1"/>
        </xdr:cNvSpPr>
      </xdr:nvSpPr>
      <xdr:spPr bwMode="auto">
        <a:xfrm flipH="1" flipV="1">
          <a:off x="7086600" y="2000250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148</xdr:row>
      <xdr:rowOff>0</xdr:rowOff>
    </xdr:from>
    <xdr:to>
      <xdr:col>3</xdr:col>
      <xdr:colOff>28575</xdr:colOff>
      <xdr:row>150</xdr:row>
      <xdr:rowOff>0</xdr:rowOff>
    </xdr:to>
    <xdr:sp macro="" textlink="">
      <xdr:nvSpPr>
        <xdr:cNvPr id="2368" name="Line 1274">
          <a:extLst>
            <a:ext uri="{FF2B5EF4-FFF2-40B4-BE49-F238E27FC236}">
              <a16:creationId xmlns:a16="http://schemas.microsoft.com/office/drawing/2014/main" id="{91B0CDD1-3DDE-4550-ADB3-6805168C014D}"/>
            </a:ext>
          </a:extLst>
        </xdr:cNvPr>
        <xdr:cNvSpPr>
          <a:spLocks noChangeShapeType="1"/>
        </xdr:cNvSpPr>
      </xdr:nvSpPr>
      <xdr:spPr bwMode="auto">
        <a:xfrm flipH="1" flipV="1">
          <a:off x="7086600" y="20002500"/>
          <a:ext cx="0" cy="2857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152</xdr:row>
      <xdr:rowOff>0</xdr:rowOff>
    </xdr:from>
    <xdr:to>
      <xdr:col>3</xdr:col>
      <xdr:colOff>28575</xdr:colOff>
      <xdr:row>152</xdr:row>
      <xdr:rowOff>38100</xdr:rowOff>
    </xdr:to>
    <xdr:sp macro="" textlink="">
      <xdr:nvSpPr>
        <xdr:cNvPr id="2369" name="Line 2038">
          <a:extLst>
            <a:ext uri="{FF2B5EF4-FFF2-40B4-BE49-F238E27FC236}">
              <a16:creationId xmlns:a16="http://schemas.microsoft.com/office/drawing/2014/main" id="{47D49BD8-656F-485D-8664-241BD2AE9F37}"/>
            </a:ext>
          </a:extLst>
        </xdr:cNvPr>
        <xdr:cNvSpPr>
          <a:spLocks noChangeShapeType="1"/>
        </xdr:cNvSpPr>
      </xdr:nvSpPr>
      <xdr:spPr bwMode="auto">
        <a:xfrm flipH="1" flipV="1">
          <a:off x="7086600" y="2000250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</xdr:colOff>
      <xdr:row>152</xdr:row>
      <xdr:rowOff>0</xdr:rowOff>
    </xdr:from>
    <xdr:to>
      <xdr:col>3</xdr:col>
      <xdr:colOff>28575</xdr:colOff>
      <xdr:row>154</xdr:row>
      <xdr:rowOff>0</xdr:rowOff>
    </xdr:to>
    <xdr:sp macro="" textlink="">
      <xdr:nvSpPr>
        <xdr:cNvPr id="2370" name="Line 1274">
          <a:extLst>
            <a:ext uri="{FF2B5EF4-FFF2-40B4-BE49-F238E27FC236}">
              <a16:creationId xmlns:a16="http://schemas.microsoft.com/office/drawing/2014/main" id="{A0A7F842-1AF6-4649-BF88-940E470CC206}"/>
            </a:ext>
          </a:extLst>
        </xdr:cNvPr>
        <xdr:cNvSpPr>
          <a:spLocks noChangeShapeType="1"/>
        </xdr:cNvSpPr>
      </xdr:nvSpPr>
      <xdr:spPr bwMode="auto">
        <a:xfrm flipH="1" flipV="1">
          <a:off x="7086600" y="20002500"/>
          <a:ext cx="0" cy="2857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66</xdr:row>
      <xdr:rowOff>0</xdr:rowOff>
    </xdr:from>
    <xdr:to>
      <xdr:col>2</xdr:col>
      <xdr:colOff>0</xdr:colOff>
      <xdr:row>67</xdr:row>
      <xdr:rowOff>38100</xdr:rowOff>
    </xdr:to>
    <xdr:sp macro="" textlink="">
      <xdr:nvSpPr>
        <xdr:cNvPr id="2371" name="Line 1167">
          <a:extLst>
            <a:ext uri="{FF2B5EF4-FFF2-40B4-BE49-F238E27FC236}">
              <a16:creationId xmlns:a16="http://schemas.microsoft.com/office/drawing/2014/main" id="{CD934D68-4C22-4A4B-96B6-B3FAA5DCDF13}"/>
            </a:ext>
          </a:extLst>
        </xdr:cNvPr>
        <xdr:cNvSpPr>
          <a:spLocks noChangeShapeType="1"/>
        </xdr:cNvSpPr>
      </xdr:nvSpPr>
      <xdr:spPr bwMode="auto">
        <a:xfrm flipH="1" flipV="1">
          <a:off x="2047875" y="14668500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109</xdr:row>
      <xdr:rowOff>0</xdr:rowOff>
    </xdr:from>
    <xdr:to>
      <xdr:col>2</xdr:col>
      <xdr:colOff>0</xdr:colOff>
      <xdr:row>111</xdr:row>
      <xdr:rowOff>38100</xdr:rowOff>
    </xdr:to>
    <xdr:sp macro="" textlink="">
      <xdr:nvSpPr>
        <xdr:cNvPr id="2372" name="Line 1167">
          <a:extLst>
            <a:ext uri="{FF2B5EF4-FFF2-40B4-BE49-F238E27FC236}">
              <a16:creationId xmlns:a16="http://schemas.microsoft.com/office/drawing/2014/main" id="{980852D8-FBA1-412D-9D0C-E665EA3876EC}"/>
            </a:ext>
          </a:extLst>
        </xdr:cNvPr>
        <xdr:cNvSpPr>
          <a:spLocks noChangeShapeType="1"/>
        </xdr:cNvSpPr>
      </xdr:nvSpPr>
      <xdr:spPr bwMode="auto">
        <a:xfrm flipH="1" flipV="1">
          <a:off x="2047875" y="14668500"/>
          <a:ext cx="0" cy="32385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64</xdr:row>
      <xdr:rowOff>0</xdr:rowOff>
    </xdr:from>
    <xdr:to>
      <xdr:col>2</xdr:col>
      <xdr:colOff>0</xdr:colOff>
      <xdr:row>64</xdr:row>
      <xdr:rowOff>38100</xdr:rowOff>
    </xdr:to>
    <xdr:sp macro="" textlink="">
      <xdr:nvSpPr>
        <xdr:cNvPr id="829" name="Line 153">
          <a:extLst>
            <a:ext uri="{FF2B5EF4-FFF2-40B4-BE49-F238E27FC236}">
              <a16:creationId xmlns:a16="http://schemas.microsoft.com/office/drawing/2014/main" id="{0D169EE0-0CC9-42E5-8442-0046142574CF}"/>
            </a:ext>
          </a:extLst>
        </xdr:cNvPr>
        <xdr:cNvSpPr>
          <a:spLocks noChangeShapeType="1"/>
        </xdr:cNvSpPr>
      </xdr:nvSpPr>
      <xdr:spPr bwMode="auto">
        <a:xfrm flipH="1" flipV="1">
          <a:off x="1828800" y="1240155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64</xdr:row>
      <xdr:rowOff>0</xdr:rowOff>
    </xdr:from>
    <xdr:to>
      <xdr:col>2</xdr:col>
      <xdr:colOff>0</xdr:colOff>
      <xdr:row>64</xdr:row>
      <xdr:rowOff>38100</xdr:rowOff>
    </xdr:to>
    <xdr:sp macro="" textlink="">
      <xdr:nvSpPr>
        <xdr:cNvPr id="830" name="Line 411">
          <a:extLst>
            <a:ext uri="{FF2B5EF4-FFF2-40B4-BE49-F238E27FC236}">
              <a16:creationId xmlns:a16="http://schemas.microsoft.com/office/drawing/2014/main" id="{FCE62ED1-CA2F-40F8-B1C8-ADBFCC6E3E9B}"/>
            </a:ext>
          </a:extLst>
        </xdr:cNvPr>
        <xdr:cNvSpPr>
          <a:spLocks noChangeShapeType="1"/>
        </xdr:cNvSpPr>
      </xdr:nvSpPr>
      <xdr:spPr bwMode="auto">
        <a:xfrm flipH="1" flipV="1">
          <a:off x="1828800" y="12401550"/>
          <a:ext cx="0" cy="38100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0</xdr:colOff>
      <xdr:row>64</xdr:row>
      <xdr:rowOff>38100</xdr:rowOff>
    </xdr:to>
    <xdr:sp macro="" textlink="">
      <xdr:nvSpPr>
        <xdr:cNvPr id="835" name="Line 1167">
          <a:extLst>
            <a:ext uri="{FF2B5EF4-FFF2-40B4-BE49-F238E27FC236}">
              <a16:creationId xmlns:a16="http://schemas.microsoft.com/office/drawing/2014/main" id="{4AC96035-2A28-48D3-B87E-1ECF6FE6D482}"/>
            </a:ext>
          </a:extLst>
        </xdr:cNvPr>
        <xdr:cNvSpPr>
          <a:spLocks noChangeShapeType="1"/>
        </xdr:cNvSpPr>
      </xdr:nvSpPr>
      <xdr:spPr bwMode="auto">
        <a:xfrm flipH="1" flipV="1">
          <a:off x="1828800" y="12239625"/>
          <a:ext cx="0" cy="200025"/>
        </a:xfrm>
        <a:prstGeom prst="line">
          <a:avLst/>
        </a:prstGeom>
        <a:noFill/>
        <a:ln w="12700">
          <a:solidFill>
            <a:srgbClr val="808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27"/>
  <sheetViews>
    <sheetView tabSelected="1" zoomScale="90" zoomScaleNormal="90" workbookViewId="0">
      <selection activeCell="I2" sqref="I2"/>
    </sheetView>
  </sheetViews>
  <sheetFormatPr defaultRowHeight="15"/>
  <cols>
    <col min="1" max="4" width="9.140625" style="1"/>
    <col min="5" max="5" width="10.140625" style="1" customWidth="1"/>
    <col min="6" max="6" width="23.5703125" style="30" customWidth="1"/>
    <col min="7" max="7" width="23.5703125" style="31" customWidth="1"/>
    <col min="8" max="8" width="14.85546875" style="31" customWidth="1"/>
    <col min="9" max="9" width="23.5703125" style="30" customWidth="1"/>
    <col min="10" max="10" width="16.5703125" style="30" customWidth="1"/>
    <col min="11" max="11" width="11.1406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45" customHeight="1">
      <c r="A1" s="293" t="s">
        <v>591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</row>
    <row r="2" spans="1:11" ht="18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>
      <c r="A3" s="293" t="s">
        <v>0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</row>
    <row r="4" spans="1:11" ht="18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>
      <c r="A5" s="293" t="s">
        <v>1</v>
      </c>
      <c r="B5" s="293"/>
      <c r="C5" s="293"/>
      <c r="D5" s="293"/>
      <c r="E5" s="293"/>
      <c r="F5" s="293"/>
      <c r="G5" s="293"/>
      <c r="H5" s="293"/>
      <c r="I5" s="293"/>
      <c r="J5" s="293"/>
      <c r="K5" s="293"/>
    </row>
    <row r="6" spans="1:11" ht="15.7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>
      <c r="A7" s="294" t="s">
        <v>2</v>
      </c>
      <c r="B7" s="294"/>
      <c r="C7" s="294"/>
      <c r="D7" s="294"/>
      <c r="E7" s="294"/>
      <c r="F7" s="8"/>
      <c r="G7" s="9"/>
      <c r="H7" s="9"/>
      <c r="I7" s="10"/>
      <c r="J7" s="11"/>
      <c r="K7" s="11"/>
    </row>
    <row r="8" spans="1:11" ht="38.25">
      <c r="A8" s="295" t="s">
        <v>3</v>
      </c>
      <c r="B8" s="295"/>
      <c r="C8" s="295"/>
      <c r="D8" s="295"/>
      <c r="E8" s="295"/>
      <c r="F8" s="12" t="s">
        <v>542</v>
      </c>
      <c r="G8" s="13" t="s">
        <v>592</v>
      </c>
      <c r="H8" s="13" t="s">
        <v>593</v>
      </c>
      <c r="I8" s="12" t="s">
        <v>543</v>
      </c>
      <c r="J8" s="12" t="s">
        <v>4</v>
      </c>
      <c r="K8" s="12" t="s">
        <v>4</v>
      </c>
    </row>
    <row r="9" spans="1:11">
      <c r="A9" s="291">
        <v>1</v>
      </c>
      <c r="B9" s="291"/>
      <c r="C9" s="291"/>
      <c r="D9" s="291"/>
      <c r="E9" s="292"/>
      <c r="F9" s="14">
        <v>2</v>
      </c>
      <c r="G9" s="14">
        <v>3</v>
      </c>
      <c r="H9" s="14">
        <v>4</v>
      </c>
      <c r="I9" s="14">
        <v>5</v>
      </c>
      <c r="J9" s="15" t="s">
        <v>5</v>
      </c>
      <c r="K9" s="15" t="s">
        <v>561</v>
      </c>
    </row>
    <row r="10" spans="1:11">
      <c r="A10" s="285" t="s">
        <v>6</v>
      </c>
      <c r="B10" s="301"/>
      <c r="C10" s="301"/>
      <c r="D10" s="301"/>
      <c r="E10" s="284"/>
      <c r="F10" s="16">
        <f>+'A.1 PRIHODI EK'!C11</f>
        <v>1748285.58</v>
      </c>
      <c r="G10" s="17">
        <f>+'A.1 PRIHODI EK'!D10</f>
        <v>1821606</v>
      </c>
      <c r="H10" s="17">
        <f>+'A.1 PRIHODI EK'!E10</f>
        <v>0</v>
      </c>
      <c r="I10" s="16">
        <f>+'A.1 PRIHODI EK'!F11</f>
        <v>2143096.63</v>
      </c>
      <c r="J10" s="18">
        <f t="shared" ref="J10:J16" si="0">+I10/F10*100</f>
        <v>122.58275504394425</v>
      </c>
      <c r="K10" s="18">
        <f>+I10/G10*100</f>
        <v>117.64874676521706</v>
      </c>
    </row>
    <row r="11" spans="1:11">
      <c r="A11" s="283" t="s">
        <v>7</v>
      </c>
      <c r="B11" s="284"/>
      <c r="C11" s="284"/>
      <c r="D11" s="284"/>
      <c r="E11" s="284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>
        <v>0</v>
      </c>
      <c r="K11" s="18">
        <v>0</v>
      </c>
    </row>
    <row r="12" spans="1:11">
      <c r="A12" s="302" t="s">
        <v>8</v>
      </c>
      <c r="B12" s="297"/>
      <c r="C12" s="297"/>
      <c r="D12" s="297"/>
      <c r="E12" s="303"/>
      <c r="F12" s="19">
        <f>F10+F11</f>
        <v>1748285.58</v>
      </c>
      <c r="G12" s="20">
        <f>G10+G11</f>
        <v>1821606</v>
      </c>
      <c r="H12" s="20">
        <f>H10+H11</f>
        <v>0</v>
      </c>
      <c r="I12" s="19">
        <f>I10+I11</f>
        <v>2143096.63</v>
      </c>
      <c r="J12" s="19">
        <f t="shared" si="0"/>
        <v>122.58275504394425</v>
      </c>
      <c r="K12" s="282">
        <f t="shared" ref="K12:K15" si="1">+I12/G12*100</f>
        <v>117.64874676521706</v>
      </c>
    </row>
    <row r="13" spans="1:11">
      <c r="A13" s="304" t="s">
        <v>9</v>
      </c>
      <c r="B13" s="301"/>
      <c r="C13" s="301"/>
      <c r="D13" s="301"/>
      <c r="E13" s="301"/>
      <c r="F13" s="16">
        <f>+'A.1 RASHODI EK'!C16</f>
        <v>1692022.22</v>
      </c>
      <c r="G13" s="17">
        <f>+'A.1 RASHODI EK'!D16</f>
        <v>1788411</v>
      </c>
      <c r="H13" s="17">
        <f>+'A.1 RASHODI EK'!E16</f>
        <v>0</v>
      </c>
      <c r="I13" s="16">
        <f>+'A.1 RASHODI EK'!F16</f>
        <v>1800851.81</v>
      </c>
      <c r="J13" s="18">
        <f t="shared" si="0"/>
        <v>106.43192439872334</v>
      </c>
      <c r="K13" s="18">
        <f t="shared" si="1"/>
        <v>100.69563484008989</v>
      </c>
    </row>
    <row r="14" spans="1:11">
      <c r="A14" s="283" t="s">
        <v>10</v>
      </c>
      <c r="B14" s="284"/>
      <c r="C14" s="284"/>
      <c r="D14" s="284"/>
      <c r="E14" s="284"/>
      <c r="F14" s="16">
        <f>+'A.1 RASHODI EK'!C119</f>
        <v>53995.83</v>
      </c>
      <c r="G14" s="17">
        <f>+'A.1 RASHODI EK'!D119</f>
        <v>33195</v>
      </c>
      <c r="H14" s="17">
        <f>+'A.1 RASHODI EK'!E119</f>
        <v>0</v>
      </c>
      <c r="I14" s="16">
        <f>+'A.1 RASHODI EK'!F119</f>
        <v>33867.160000000003</v>
      </c>
      <c r="J14" s="18">
        <f t="shared" si="0"/>
        <v>62.721806480241163</v>
      </c>
      <c r="K14" s="18">
        <f t="shared" si="1"/>
        <v>102.02488326555206</v>
      </c>
    </row>
    <row r="15" spans="1:11">
      <c r="A15" s="21" t="s">
        <v>11</v>
      </c>
      <c r="B15" s="224"/>
      <c r="C15" s="224"/>
      <c r="D15" s="224"/>
      <c r="E15" s="224"/>
      <c r="F15" s="19">
        <f>F13+F14</f>
        <v>1746018.05</v>
      </c>
      <c r="G15" s="20">
        <f>G13+G14</f>
        <v>1821606</v>
      </c>
      <c r="H15" s="20">
        <f>H13+H14</f>
        <v>0</v>
      </c>
      <c r="I15" s="19">
        <f>I13+I14</f>
        <v>1834718.97</v>
      </c>
      <c r="J15" s="19">
        <f t="shared" si="0"/>
        <v>105.0801834494208</v>
      </c>
      <c r="K15" s="282">
        <f t="shared" si="1"/>
        <v>100.71985764210262</v>
      </c>
    </row>
    <row r="16" spans="1:11">
      <c r="A16" s="296" t="s">
        <v>12</v>
      </c>
      <c r="B16" s="297"/>
      <c r="C16" s="297"/>
      <c r="D16" s="297"/>
      <c r="E16" s="297"/>
      <c r="F16" s="22">
        <f>F12-F15</f>
        <v>2267.5300000000279</v>
      </c>
      <c r="G16" s="23">
        <f>G12-G15</f>
        <v>0</v>
      </c>
      <c r="H16" s="23">
        <f>H12-H15</f>
        <v>0</v>
      </c>
      <c r="I16" s="22">
        <f>I12-I15</f>
        <v>308377.65999999992</v>
      </c>
      <c r="J16" s="19">
        <f t="shared" si="0"/>
        <v>13599.716872543962</v>
      </c>
      <c r="K16" s="282">
        <v>0</v>
      </c>
    </row>
    <row r="17" spans="1:11" ht="18">
      <c r="A17" s="2"/>
      <c r="B17" s="24"/>
      <c r="C17" s="24"/>
      <c r="D17" s="24"/>
      <c r="E17" s="24"/>
      <c r="F17" s="25"/>
      <c r="G17" s="26"/>
      <c r="H17" s="26"/>
      <c r="I17" s="25"/>
      <c r="J17" s="27"/>
      <c r="K17" s="27"/>
    </row>
    <row r="18" spans="1:11" ht="18">
      <c r="A18" s="294" t="s">
        <v>13</v>
      </c>
      <c r="B18" s="294"/>
      <c r="C18" s="294"/>
      <c r="D18" s="294"/>
      <c r="E18" s="294"/>
      <c r="F18" s="25"/>
      <c r="G18" s="26"/>
      <c r="H18" s="26"/>
      <c r="I18" s="25"/>
      <c r="J18" s="27"/>
      <c r="K18" s="27"/>
    </row>
    <row r="19" spans="1:11" ht="38.25">
      <c r="A19" s="295" t="s">
        <v>3</v>
      </c>
      <c r="B19" s="295"/>
      <c r="C19" s="295"/>
      <c r="D19" s="295"/>
      <c r="E19" s="295"/>
      <c r="F19" s="12" t="s">
        <v>542</v>
      </c>
      <c r="G19" s="13" t="s">
        <v>592</v>
      </c>
      <c r="H19" s="28" t="s">
        <v>593</v>
      </c>
      <c r="I19" s="12" t="s">
        <v>543</v>
      </c>
      <c r="J19" s="29" t="s">
        <v>4</v>
      </c>
      <c r="K19" s="29" t="s">
        <v>4</v>
      </c>
    </row>
    <row r="20" spans="1:11">
      <c r="A20" s="298">
        <v>1</v>
      </c>
      <c r="B20" s="299"/>
      <c r="C20" s="299"/>
      <c r="D20" s="299"/>
      <c r="E20" s="299"/>
      <c r="F20" s="14">
        <v>2</v>
      </c>
      <c r="G20" s="14">
        <v>3</v>
      </c>
      <c r="H20" s="14">
        <v>4</v>
      </c>
      <c r="I20" s="14">
        <v>5</v>
      </c>
      <c r="J20" s="15" t="s">
        <v>5</v>
      </c>
      <c r="K20" s="15" t="s">
        <v>561</v>
      </c>
    </row>
    <row r="21" spans="1:11">
      <c r="A21" s="285" t="s">
        <v>14</v>
      </c>
      <c r="B21" s="300"/>
      <c r="C21" s="300"/>
      <c r="D21" s="300"/>
      <c r="E21" s="300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>
        <v>0</v>
      </c>
      <c r="K21" s="18">
        <v>0</v>
      </c>
    </row>
    <row r="22" spans="1:11" ht="27" customHeight="1">
      <c r="A22" s="285" t="s">
        <v>15</v>
      </c>
      <c r="B22" s="286"/>
      <c r="C22" s="286"/>
      <c r="D22" s="286"/>
      <c r="E22" s="286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>
        <v>0</v>
      </c>
      <c r="K22" s="18">
        <v>0</v>
      </c>
    </row>
    <row r="23" spans="1:11">
      <c r="A23" s="287" t="s">
        <v>16</v>
      </c>
      <c r="B23" s="288"/>
      <c r="C23" s="288"/>
      <c r="D23" s="288"/>
      <c r="E23" s="289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>
        <v>0</v>
      </c>
      <c r="K23" s="282">
        <v>0</v>
      </c>
    </row>
    <row r="24" spans="1:11">
      <c r="A24" s="285" t="s">
        <v>17</v>
      </c>
      <c r="B24" s="286"/>
      <c r="C24" s="286"/>
      <c r="D24" s="286"/>
      <c r="E24" s="286"/>
      <c r="F24" s="208">
        <v>230532</v>
      </c>
      <c r="G24" s="209">
        <v>125131</v>
      </c>
      <c r="H24" s="209"/>
      <c r="I24" s="16">
        <f>-F25</f>
        <v>232799.53</v>
      </c>
      <c r="J24" s="18">
        <f t="shared" ref="J24:J27" si="2">+I24/F24*100</f>
        <v>100.98360748182465</v>
      </c>
      <c r="K24" s="18">
        <f t="shared" ref="K24:K25" si="3">+I24/G24*100</f>
        <v>186.04464920763039</v>
      </c>
    </row>
    <row r="25" spans="1:11">
      <c r="A25" s="285" t="s">
        <v>18</v>
      </c>
      <c r="B25" s="286"/>
      <c r="C25" s="286"/>
      <c r="D25" s="286"/>
      <c r="E25" s="286"/>
      <c r="F25" s="208">
        <v>-232799.53</v>
      </c>
      <c r="G25" s="209">
        <v>-125131</v>
      </c>
      <c r="H25" s="209"/>
      <c r="I25" s="209">
        <v>-541177.18999999994</v>
      </c>
      <c r="J25" s="18">
        <f t="shared" si="2"/>
        <v>232.46489801762053</v>
      </c>
      <c r="K25" s="18">
        <f t="shared" si="3"/>
        <v>432.48850404775789</v>
      </c>
    </row>
    <row r="26" spans="1:11">
      <c r="A26" s="287" t="s">
        <v>19</v>
      </c>
      <c r="B26" s="288"/>
      <c r="C26" s="288"/>
      <c r="D26" s="288"/>
      <c r="E26" s="289"/>
      <c r="F26" s="19">
        <f>+F23+F24+F25</f>
        <v>-2267.5299999999988</v>
      </c>
      <c r="G26" s="23">
        <f>+G23+G24+G25</f>
        <v>0</v>
      </c>
      <c r="H26" s="23">
        <f>+H23+H24+H25</f>
        <v>0</v>
      </c>
      <c r="I26" s="19">
        <f>+I23+I24+I25</f>
        <v>-308377.65999999992</v>
      </c>
      <c r="J26" s="19">
        <f t="shared" si="2"/>
        <v>13599.716872544139</v>
      </c>
      <c r="K26" s="282">
        <v>0</v>
      </c>
    </row>
    <row r="27" spans="1:11">
      <c r="A27" s="290" t="s">
        <v>20</v>
      </c>
      <c r="B27" s="290"/>
      <c r="C27" s="290"/>
      <c r="D27" s="290"/>
      <c r="E27" s="290"/>
      <c r="F27" s="22">
        <f>+F16+F26</f>
        <v>2.9103830456733704E-11</v>
      </c>
      <c r="G27" s="23">
        <f>+G16+G26</f>
        <v>0</v>
      </c>
      <c r="H27" s="23">
        <f>+H16+H26</f>
        <v>0</v>
      </c>
      <c r="I27" s="22">
        <f>+I16+I26</f>
        <v>0</v>
      </c>
      <c r="J27" s="19">
        <f t="shared" si="2"/>
        <v>0</v>
      </c>
      <c r="K27" s="282">
        <v>0</v>
      </c>
    </row>
  </sheetData>
  <mergeCells count="22">
    <mergeCell ref="A10:E10"/>
    <mergeCell ref="A11:E11"/>
    <mergeCell ref="A12:E12"/>
    <mergeCell ref="A13:E13"/>
    <mergeCell ref="A9:E9"/>
    <mergeCell ref="A1:K1"/>
    <mergeCell ref="A3:K3"/>
    <mergeCell ref="A5:K5"/>
    <mergeCell ref="A7:E7"/>
    <mergeCell ref="A8:E8"/>
    <mergeCell ref="A14:E14"/>
    <mergeCell ref="A24:E24"/>
    <mergeCell ref="A25:E25"/>
    <mergeCell ref="A26:E26"/>
    <mergeCell ref="A27:E27"/>
    <mergeCell ref="A23:E23"/>
    <mergeCell ref="A22:E22"/>
    <mergeCell ref="A16:E16"/>
    <mergeCell ref="A18:E18"/>
    <mergeCell ref="A19:E19"/>
    <mergeCell ref="A20:E20"/>
    <mergeCell ref="A21:E21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J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sqref="A1:XFD5"/>
    </sheetView>
  </sheetViews>
  <sheetFormatPr defaultRowHeight="12.75"/>
  <cols>
    <col min="1" max="1" width="15.85546875" style="32" customWidth="1"/>
    <col min="2" max="2" width="57.5703125" style="35" customWidth="1"/>
    <col min="3" max="3" width="26.140625" style="36" customWidth="1"/>
    <col min="4" max="4" width="20.28515625" style="37" customWidth="1"/>
    <col min="5" max="5" width="16.5703125" style="37" customWidth="1"/>
    <col min="6" max="6" width="26.28515625" style="36" customWidth="1"/>
    <col min="7" max="8" width="13.42578125" style="36" customWidth="1"/>
    <col min="9" max="9" width="15.42578125" style="32" bestFit="1" customWidth="1"/>
    <col min="10" max="251" width="9.140625" style="32"/>
    <col min="252" max="252" width="15.85546875" style="32" customWidth="1"/>
    <col min="253" max="253" width="57.5703125" style="32" customWidth="1"/>
    <col min="254" max="254" width="20.140625" style="32" customWidth="1"/>
    <col min="255" max="256" width="17.5703125" style="32" bestFit="1" customWidth="1"/>
    <col min="257" max="257" width="16.42578125" style="32" bestFit="1" customWidth="1"/>
    <col min="258" max="258" width="15.5703125" style="32" bestFit="1" customWidth="1"/>
    <col min="259" max="259" width="11.85546875" style="32" bestFit="1" customWidth="1"/>
    <col min="260" max="260" width="15.42578125" style="32" bestFit="1" customWidth="1"/>
    <col min="261" max="261" width="9.42578125" style="32" bestFit="1" customWidth="1"/>
    <col min="262" max="262" width="15.42578125" style="32" bestFit="1" customWidth="1"/>
    <col min="263" max="263" width="9.42578125" style="32" bestFit="1" customWidth="1"/>
    <col min="264" max="507" width="9.140625" style="32"/>
    <col min="508" max="508" width="15.85546875" style="32" customWidth="1"/>
    <col min="509" max="509" width="57.5703125" style="32" customWidth="1"/>
    <col min="510" max="510" width="20.140625" style="32" customWidth="1"/>
    <col min="511" max="512" width="17.5703125" style="32" bestFit="1" customWidth="1"/>
    <col min="513" max="513" width="16.42578125" style="32" bestFit="1" customWidth="1"/>
    <col min="514" max="514" width="15.5703125" style="32" bestFit="1" customWidth="1"/>
    <col min="515" max="515" width="11.85546875" style="32" bestFit="1" customWidth="1"/>
    <col min="516" max="516" width="15.42578125" style="32" bestFit="1" customWidth="1"/>
    <col min="517" max="517" width="9.42578125" style="32" bestFit="1" customWidth="1"/>
    <col min="518" max="518" width="15.42578125" style="32" bestFit="1" customWidth="1"/>
    <col min="519" max="519" width="9.42578125" style="32" bestFit="1" customWidth="1"/>
    <col min="520" max="763" width="9.140625" style="32"/>
    <col min="764" max="764" width="15.85546875" style="32" customWidth="1"/>
    <col min="765" max="765" width="57.5703125" style="32" customWidth="1"/>
    <col min="766" max="766" width="20.140625" style="32" customWidth="1"/>
    <col min="767" max="768" width="17.5703125" style="32" bestFit="1" customWidth="1"/>
    <col min="769" max="769" width="16.42578125" style="32" bestFit="1" customWidth="1"/>
    <col min="770" max="770" width="15.5703125" style="32" bestFit="1" customWidth="1"/>
    <col min="771" max="771" width="11.85546875" style="32" bestFit="1" customWidth="1"/>
    <col min="772" max="772" width="15.42578125" style="32" bestFit="1" customWidth="1"/>
    <col min="773" max="773" width="9.42578125" style="32" bestFit="1" customWidth="1"/>
    <col min="774" max="774" width="15.42578125" style="32" bestFit="1" customWidth="1"/>
    <col min="775" max="775" width="9.42578125" style="32" bestFit="1" customWidth="1"/>
    <col min="776" max="1019" width="9.140625" style="32"/>
    <col min="1020" max="1020" width="15.85546875" style="32" customWidth="1"/>
    <col min="1021" max="1021" width="57.5703125" style="32" customWidth="1"/>
    <col min="1022" max="1022" width="20.140625" style="32" customWidth="1"/>
    <col min="1023" max="1024" width="17.5703125" style="32" bestFit="1" customWidth="1"/>
    <col min="1025" max="1025" width="16.42578125" style="32" bestFit="1" customWidth="1"/>
    <col min="1026" max="1026" width="15.5703125" style="32" bestFit="1" customWidth="1"/>
    <col min="1027" max="1027" width="11.85546875" style="32" bestFit="1" customWidth="1"/>
    <col min="1028" max="1028" width="15.42578125" style="32" bestFit="1" customWidth="1"/>
    <col min="1029" max="1029" width="9.42578125" style="32" bestFit="1" customWidth="1"/>
    <col min="1030" max="1030" width="15.42578125" style="32" bestFit="1" customWidth="1"/>
    <col min="1031" max="1031" width="9.42578125" style="32" bestFit="1" customWidth="1"/>
    <col min="1032" max="1275" width="9.140625" style="32"/>
    <col min="1276" max="1276" width="15.85546875" style="32" customWidth="1"/>
    <col min="1277" max="1277" width="57.5703125" style="32" customWidth="1"/>
    <col min="1278" max="1278" width="20.140625" style="32" customWidth="1"/>
    <col min="1279" max="1280" width="17.5703125" style="32" bestFit="1" customWidth="1"/>
    <col min="1281" max="1281" width="16.42578125" style="32" bestFit="1" customWidth="1"/>
    <col min="1282" max="1282" width="15.5703125" style="32" bestFit="1" customWidth="1"/>
    <col min="1283" max="1283" width="11.85546875" style="32" bestFit="1" customWidth="1"/>
    <col min="1284" max="1284" width="15.42578125" style="32" bestFit="1" customWidth="1"/>
    <col min="1285" max="1285" width="9.42578125" style="32" bestFit="1" customWidth="1"/>
    <col min="1286" max="1286" width="15.42578125" style="32" bestFit="1" customWidth="1"/>
    <col min="1287" max="1287" width="9.42578125" style="32" bestFit="1" customWidth="1"/>
    <col min="1288" max="1531" width="9.140625" style="32"/>
    <col min="1532" max="1532" width="15.85546875" style="32" customWidth="1"/>
    <col min="1533" max="1533" width="57.5703125" style="32" customWidth="1"/>
    <col min="1534" max="1534" width="20.140625" style="32" customWidth="1"/>
    <col min="1535" max="1536" width="17.5703125" style="32" bestFit="1" customWidth="1"/>
    <col min="1537" max="1537" width="16.42578125" style="32" bestFit="1" customWidth="1"/>
    <col min="1538" max="1538" width="15.5703125" style="32" bestFit="1" customWidth="1"/>
    <col min="1539" max="1539" width="11.85546875" style="32" bestFit="1" customWidth="1"/>
    <col min="1540" max="1540" width="15.42578125" style="32" bestFit="1" customWidth="1"/>
    <col min="1541" max="1541" width="9.42578125" style="32" bestFit="1" customWidth="1"/>
    <col min="1542" max="1542" width="15.42578125" style="32" bestFit="1" customWidth="1"/>
    <col min="1543" max="1543" width="9.42578125" style="32" bestFit="1" customWidth="1"/>
    <col min="1544" max="1787" width="9.140625" style="32"/>
    <col min="1788" max="1788" width="15.85546875" style="32" customWidth="1"/>
    <col min="1789" max="1789" width="57.5703125" style="32" customWidth="1"/>
    <col min="1790" max="1790" width="20.140625" style="32" customWidth="1"/>
    <col min="1791" max="1792" width="17.5703125" style="32" bestFit="1" customWidth="1"/>
    <col min="1793" max="1793" width="16.42578125" style="32" bestFit="1" customWidth="1"/>
    <col min="1794" max="1794" width="15.5703125" style="32" bestFit="1" customWidth="1"/>
    <col min="1795" max="1795" width="11.85546875" style="32" bestFit="1" customWidth="1"/>
    <col min="1796" max="1796" width="15.42578125" style="32" bestFit="1" customWidth="1"/>
    <col min="1797" max="1797" width="9.42578125" style="32" bestFit="1" customWidth="1"/>
    <col min="1798" max="1798" width="15.42578125" style="32" bestFit="1" customWidth="1"/>
    <col min="1799" max="1799" width="9.42578125" style="32" bestFit="1" customWidth="1"/>
    <col min="1800" max="2043" width="9.140625" style="32"/>
    <col min="2044" max="2044" width="15.85546875" style="32" customWidth="1"/>
    <col min="2045" max="2045" width="57.5703125" style="32" customWidth="1"/>
    <col min="2046" max="2046" width="20.140625" style="32" customWidth="1"/>
    <col min="2047" max="2048" width="17.5703125" style="32" bestFit="1" customWidth="1"/>
    <col min="2049" max="2049" width="16.42578125" style="32" bestFit="1" customWidth="1"/>
    <col min="2050" max="2050" width="15.5703125" style="32" bestFit="1" customWidth="1"/>
    <col min="2051" max="2051" width="11.85546875" style="32" bestFit="1" customWidth="1"/>
    <col min="2052" max="2052" width="15.42578125" style="32" bestFit="1" customWidth="1"/>
    <col min="2053" max="2053" width="9.42578125" style="32" bestFit="1" customWidth="1"/>
    <col min="2054" max="2054" width="15.42578125" style="32" bestFit="1" customWidth="1"/>
    <col min="2055" max="2055" width="9.42578125" style="32" bestFit="1" customWidth="1"/>
    <col min="2056" max="2299" width="9.140625" style="32"/>
    <col min="2300" max="2300" width="15.85546875" style="32" customWidth="1"/>
    <col min="2301" max="2301" width="57.5703125" style="32" customWidth="1"/>
    <col min="2302" max="2302" width="20.140625" style="32" customWidth="1"/>
    <col min="2303" max="2304" width="17.5703125" style="32" bestFit="1" customWidth="1"/>
    <col min="2305" max="2305" width="16.42578125" style="32" bestFit="1" customWidth="1"/>
    <col min="2306" max="2306" width="15.5703125" style="32" bestFit="1" customWidth="1"/>
    <col min="2307" max="2307" width="11.85546875" style="32" bestFit="1" customWidth="1"/>
    <col min="2308" max="2308" width="15.42578125" style="32" bestFit="1" customWidth="1"/>
    <col min="2309" max="2309" width="9.42578125" style="32" bestFit="1" customWidth="1"/>
    <col min="2310" max="2310" width="15.42578125" style="32" bestFit="1" customWidth="1"/>
    <col min="2311" max="2311" width="9.42578125" style="32" bestFit="1" customWidth="1"/>
    <col min="2312" max="2555" width="9.140625" style="32"/>
    <col min="2556" max="2556" width="15.85546875" style="32" customWidth="1"/>
    <col min="2557" max="2557" width="57.5703125" style="32" customWidth="1"/>
    <col min="2558" max="2558" width="20.140625" style="32" customWidth="1"/>
    <col min="2559" max="2560" width="17.5703125" style="32" bestFit="1" customWidth="1"/>
    <col min="2561" max="2561" width="16.42578125" style="32" bestFit="1" customWidth="1"/>
    <col min="2562" max="2562" width="15.5703125" style="32" bestFit="1" customWidth="1"/>
    <col min="2563" max="2563" width="11.85546875" style="32" bestFit="1" customWidth="1"/>
    <col min="2564" max="2564" width="15.42578125" style="32" bestFit="1" customWidth="1"/>
    <col min="2565" max="2565" width="9.42578125" style="32" bestFit="1" customWidth="1"/>
    <col min="2566" max="2566" width="15.42578125" style="32" bestFit="1" customWidth="1"/>
    <col min="2567" max="2567" width="9.42578125" style="32" bestFit="1" customWidth="1"/>
    <col min="2568" max="2811" width="9.140625" style="32"/>
    <col min="2812" max="2812" width="15.85546875" style="32" customWidth="1"/>
    <col min="2813" max="2813" width="57.5703125" style="32" customWidth="1"/>
    <col min="2814" max="2814" width="20.140625" style="32" customWidth="1"/>
    <col min="2815" max="2816" width="17.5703125" style="32" bestFit="1" customWidth="1"/>
    <col min="2817" max="2817" width="16.42578125" style="32" bestFit="1" customWidth="1"/>
    <col min="2818" max="2818" width="15.5703125" style="32" bestFit="1" customWidth="1"/>
    <col min="2819" max="2819" width="11.85546875" style="32" bestFit="1" customWidth="1"/>
    <col min="2820" max="2820" width="15.42578125" style="32" bestFit="1" customWidth="1"/>
    <col min="2821" max="2821" width="9.42578125" style="32" bestFit="1" customWidth="1"/>
    <col min="2822" max="2822" width="15.42578125" style="32" bestFit="1" customWidth="1"/>
    <col min="2823" max="2823" width="9.42578125" style="32" bestFit="1" customWidth="1"/>
    <col min="2824" max="3067" width="9.140625" style="32"/>
    <col min="3068" max="3068" width="15.85546875" style="32" customWidth="1"/>
    <col min="3069" max="3069" width="57.5703125" style="32" customWidth="1"/>
    <col min="3070" max="3070" width="20.140625" style="32" customWidth="1"/>
    <col min="3071" max="3072" width="17.5703125" style="32" bestFit="1" customWidth="1"/>
    <col min="3073" max="3073" width="16.42578125" style="32" bestFit="1" customWidth="1"/>
    <col min="3074" max="3074" width="15.5703125" style="32" bestFit="1" customWidth="1"/>
    <col min="3075" max="3075" width="11.85546875" style="32" bestFit="1" customWidth="1"/>
    <col min="3076" max="3076" width="15.42578125" style="32" bestFit="1" customWidth="1"/>
    <col min="3077" max="3077" width="9.42578125" style="32" bestFit="1" customWidth="1"/>
    <col min="3078" max="3078" width="15.42578125" style="32" bestFit="1" customWidth="1"/>
    <col min="3079" max="3079" width="9.42578125" style="32" bestFit="1" customWidth="1"/>
    <col min="3080" max="3323" width="9.140625" style="32"/>
    <col min="3324" max="3324" width="15.85546875" style="32" customWidth="1"/>
    <col min="3325" max="3325" width="57.5703125" style="32" customWidth="1"/>
    <col min="3326" max="3326" width="20.140625" style="32" customWidth="1"/>
    <col min="3327" max="3328" width="17.5703125" style="32" bestFit="1" customWidth="1"/>
    <col min="3329" max="3329" width="16.42578125" style="32" bestFit="1" customWidth="1"/>
    <col min="3330" max="3330" width="15.5703125" style="32" bestFit="1" customWidth="1"/>
    <col min="3331" max="3331" width="11.85546875" style="32" bestFit="1" customWidth="1"/>
    <col min="3332" max="3332" width="15.42578125" style="32" bestFit="1" customWidth="1"/>
    <col min="3333" max="3333" width="9.42578125" style="32" bestFit="1" customWidth="1"/>
    <col min="3334" max="3334" width="15.42578125" style="32" bestFit="1" customWidth="1"/>
    <col min="3335" max="3335" width="9.42578125" style="32" bestFit="1" customWidth="1"/>
    <col min="3336" max="3579" width="9.140625" style="32"/>
    <col min="3580" max="3580" width="15.85546875" style="32" customWidth="1"/>
    <col min="3581" max="3581" width="57.5703125" style="32" customWidth="1"/>
    <col min="3582" max="3582" width="20.140625" style="32" customWidth="1"/>
    <col min="3583" max="3584" width="17.5703125" style="32" bestFit="1" customWidth="1"/>
    <col min="3585" max="3585" width="16.42578125" style="32" bestFit="1" customWidth="1"/>
    <col min="3586" max="3586" width="15.5703125" style="32" bestFit="1" customWidth="1"/>
    <col min="3587" max="3587" width="11.85546875" style="32" bestFit="1" customWidth="1"/>
    <col min="3588" max="3588" width="15.42578125" style="32" bestFit="1" customWidth="1"/>
    <col min="3589" max="3589" width="9.42578125" style="32" bestFit="1" customWidth="1"/>
    <col min="3590" max="3590" width="15.42578125" style="32" bestFit="1" customWidth="1"/>
    <col min="3591" max="3591" width="9.42578125" style="32" bestFit="1" customWidth="1"/>
    <col min="3592" max="3835" width="9.140625" style="32"/>
    <col min="3836" max="3836" width="15.85546875" style="32" customWidth="1"/>
    <col min="3837" max="3837" width="57.5703125" style="32" customWidth="1"/>
    <col min="3838" max="3838" width="20.140625" style="32" customWidth="1"/>
    <col min="3839" max="3840" width="17.5703125" style="32" bestFit="1" customWidth="1"/>
    <col min="3841" max="3841" width="16.42578125" style="32" bestFit="1" customWidth="1"/>
    <col min="3842" max="3842" width="15.5703125" style="32" bestFit="1" customWidth="1"/>
    <col min="3843" max="3843" width="11.85546875" style="32" bestFit="1" customWidth="1"/>
    <col min="3844" max="3844" width="15.42578125" style="32" bestFit="1" customWidth="1"/>
    <col min="3845" max="3845" width="9.42578125" style="32" bestFit="1" customWidth="1"/>
    <col min="3846" max="3846" width="15.42578125" style="32" bestFit="1" customWidth="1"/>
    <col min="3847" max="3847" width="9.42578125" style="32" bestFit="1" customWidth="1"/>
    <col min="3848" max="4091" width="9.140625" style="32"/>
    <col min="4092" max="4092" width="15.85546875" style="32" customWidth="1"/>
    <col min="4093" max="4093" width="57.5703125" style="32" customWidth="1"/>
    <col min="4094" max="4094" width="20.140625" style="32" customWidth="1"/>
    <col min="4095" max="4096" width="17.5703125" style="32" bestFit="1" customWidth="1"/>
    <col min="4097" max="4097" width="16.42578125" style="32" bestFit="1" customWidth="1"/>
    <col min="4098" max="4098" width="15.5703125" style="32" bestFit="1" customWidth="1"/>
    <col min="4099" max="4099" width="11.85546875" style="32" bestFit="1" customWidth="1"/>
    <col min="4100" max="4100" width="15.42578125" style="32" bestFit="1" customWidth="1"/>
    <col min="4101" max="4101" width="9.42578125" style="32" bestFit="1" customWidth="1"/>
    <col min="4102" max="4102" width="15.42578125" style="32" bestFit="1" customWidth="1"/>
    <col min="4103" max="4103" width="9.42578125" style="32" bestFit="1" customWidth="1"/>
    <col min="4104" max="4347" width="9.140625" style="32"/>
    <col min="4348" max="4348" width="15.85546875" style="32" customWidth="1"/>
    <col min="4349" max="4349" width="57.5703125" style="32" customWidth="1"/>
    <col min="4350" max="4350" width="20.140625" style="32" customWidth="1"/>
    <col min="4351" max="4352" width="17.5703125" style="32" bestFit="1" customWidth="1"/>
    <col min="4353" max="4353" width="16.42578125" style="32" bestFit="1" customWidth="1"/>
    <col min="4354" max="4354" width="15.5703125" style="32" bestFit="1" customWidth="1"/>
    <col min="4355" max="4355" width="11.85546875" style="32" bestFit="1" customWidth="1"/>
    <col min="4356" max="4356" width="15.42578125" style="32" bestFit="1" customWidth="1"/>
    <col min="4357" max="4357" width="9.42578125" style="32" bestFit="1" customWidth="1"/>
    <col min="4358" max="4358" width="15.42578125" style="32" bestFit="1" customWidth="1"/>
    <col min="4359" max="4359" width="9.42578125" style="32" bestFit="1" customWidth="1"/>
    <col min="4360" max="4603" width="9.140625" style="32"/>
    <col min="4604" max="4604" width="15.85546875" style="32" customWidth="1"/>
    <col min="4605" max="4605" width="57.5703125" style="32" customWidth="1"/>
    <col min="4606" max="4606" width="20.140625" style="32" customWidth="1"/>
    <col min="4607" max="4608" width="17.5703125" style="32" bestFit="1" customWidth="1"/>
    <col min="4609" max="4609" width="16.42578125" style="32" bestFit="1" customWidth="1"/>
    <col min="4610" max="4610" width="15.5703125" style="32" bestFit="1" customWidth="1"/>
    <col min="4611" max="4611" width="11.85546875" style="32" bestFit="1" customWidth="1"/>
    <col min="4612" max="4612" width="15.42578125" style="32" bestFit="1" customWidth="1"/>
    <col min="4613" max="4613" width="9.42578125" style="32" bestFit="1" customWidth="1"/>
    <col min="4614" max="4614" width="15.42578125" style="32" bestFit="1" customWidth="1"/>
    <col min="4615" max="4615" width="9.42578125" style="32" bestFit="1" customWidth="1"/>
    <col min="4616" max="4859" width="9.140625" style="32"/>
    <col min="4860" max="4860" width="15.85546875" style="32" customWidth="1"/>
    <col min="4861" max="4861" width="57.5703125" style="32" customWidth="1"/>
    <col min="4862" max="4862" width="20.140625" style="32" customWidth="1"/>
    <col min="4863" max="4864" width="17.5703125" style="32" bestFit="1" customWidth="1"/>
    <col min="4865" max="4865" width="16.42578125" style="32" bestFit="1" customWidth="1"/>
    <col min="4866" max="4866" width="15.5703125" style="32" bestFit="1" customWidth="1"/>
    <col min="4867" max="4867" width="11.85546875" style="32" bestFit="1" customWidth="1"/>
    <col min="4868" max="4868" width="15.42578125" style="32" bestFit="1" customWidth="1"/>
    <col min="4869" max="4869" width="9.42578125" style="32" bestFit="1" customWidth="1"/>
    <col min="4870" max="4870" width="15.42578125" style="32" bestFit="1" customWidth="1"/>
    <col min="4871" max="4871" width="9.42578125" style="32" bestFit="1" customWidth="1"/>
    <col min="4872" max="5115" width="9.140625" style="32"/>
    <col min="5116" max="5116" width="15.85546875" style="32" customWidth="1"/>
    <col min="5117" max="5117" width="57.5703125" style="32" customWidth="1"/>
    <col min="5118" max="5118" width="20.140625" style="32" customWidth="1"/>
    <col min="5119" max="5120" width="17.5703125" style="32" bestFit="1" customWidth="1"/>
    <col min="5121" max="5121" width="16.42578125" style="32" bestFit="1" customWidth="1"/>
    <col min="5122" max="5122" width="15.5703125" style="32" bestFit="1" customWidth="1"/>
    <col min="5123" max="5123" width="11.85546875" style="32" bestFit="1" customWidth="1"/>
    <col min="5124" max="5124" width="15.42578125" style="32" bestFit="1" customWidth="1"/>
    <col min="5125" max="5125" width="9.42578125" style="32" bestFit="1" customWidth="1"/>
    <col min="5126" max="5126" width="15.42578125" style="32" bestFit="1" customWidth="1"/>
    <col min="5127" max="5127" width="9.42578125" style="32" bestFit="1" customWidth="1"/>
    <col min="5128" max="5371" width="9.140625" style="32"/>
    <col min="5372" max="5372" width="15.85546875" style="32" customWidth="1"/>
    <col min="5373" max="5373" width="57.5703125" style="32" customWidth="1"/>
    <col min="5374" max="5374" width="20.140625" style="32" customWidth="1"/>
    <col min="5375" max="5376" width="17.5703125" style="32" bestFit="1" customWidth="1"/>
    <col min="5377" max="5377" width="16.42578125" style="32" bestFit="1" customWidth="1"/>
    <col min="5378" max="5378" width="15.5703125" style="32" bestFit="1" customWidth="1"/>
    <col min="5379" max="5379" width="11.85546875" style="32" bestFit="1" customWidth="1"/>
    <col min="5380" max="5380" width="15.42578125" style="32" bestFit="1" customWidth="1"/>
    <col min="5381" max="5381" width="9.42578125" style="32" bestFit="1" customWidth="1"/>
    <col min="5382" max="5382" width="15.42578125" style="32" bestFit="1" customWidth="1"/>
    <col min="5383" max="5383" width="9.42578125" style="32" bestFit="1" customWidth="1"/>
    <col min="5384" max="5627" width="9.140625" style="32"/>
    <col min="5628" max="5628" width="15.85546875" style="32" customWidth="1"/>
    <col min="5629" max="5629" width="57.5703125" style="32" customWidth="1"/>
    <col min="5630" max="5630" width="20.140625" style="32" customWidth="1"/>
    <col min="5631" max="5632" width="17.5703125" style="32" bestFit="1" customWidth="1"/>
    <col min="5633" max="5633" width="16.42578125" style="32" bestFit="1" customWidth="1"/>
    <col min="5634" max="5634" width="15.5703125" style="32" bestFit="1" customWidth="1"/>
    <col min="5635" max="5635" width="11.85546875" style="32" bestFit="1" customWidth="1"/>
    <col min="5636" max="5636" width="15.42578125" style="32" bestFit="1" customWidth="1"/>
    <col min="5637" max="5637" width="9.42578125" style="32" bestFit="1" customWidth="1"/>
    <col min="5638" max="5638" width="15.42578125" style="32" bestFit="1" customWidth="1"/>
    <col min="5639" max="5639" width="9.42578125" style="32" bestFit="1" customWidth="1"/>
    <col min="5640" max="5883" width="9.140625" style="32"/>
    <col min="5884" max="5884" width="15.85546875" style="32" customWidth="1"/>
    <col min="5885" max="5885" width="57.5703125" style="32" customWidth="1"/>
    <col min="5886" max="5886" width="20.140625" style="32" customWidth="1"/>
    <col min="5887" max="5888" width="17.5703125" style="32" bestFit="1" customWidth="1"/>
    <col min="5889" max="5889" width="16.42578125" style="32" bestFit="1" customWidth="1"/>
    <col min="5890" max="5890" width="15.5703125" style="32" bestFit="1" customWidth="1"/>
    <col min="5891" max="5891" width="11.85546875" style="32" bestFit="1" customWidth="1"/>
    <col min="5892" max="5892" width="15.42578125" style="32" bestFit="1" customWidth="1"/>
    <col min="5893" max="5893" width="9.42578125" style="32" bestFit="1" customWidth="1"/>
    <col min="5894" max="5894" width="15.42578125" style="32" bestFit="1" customWidth="1"/>
    <col min="5895" max="5895" width="9.42578125" style="32" bestFit="1" customWidth="1"/>
    <col min="5896" max="6139" width="9.140625" style="32"/>
    <col min="6140" max="6140" width="15.85546875" style="32" customWidth="1"/>
    <col min="6141" max="6141" width="57.5703125" style="32" customWidth="1"/>
    <col min="6142" max="6142" width="20.140625" style="32" customWidth="1"/>
    <col min="6143" max="6144" width="17.5703125" style="32" bestFit="1" customWidth="1"/>
    <col min="6145" max="6145" width="16.42578125" style="32" bestFit="1" customWidth="1"/>
    <col min="6146" max="6146" width="15.5703125" style="32" bestFit="1" customWidth="1"/>
    <col min="6147" max="6147" width="11.85546875" style="32" bestFit="1" customWidth="1"/>
    <col min="6148" max="6148" width="15.42578125" style="32" bestFit="1" customWidth="1"/>
    <col min="6149" max="6149" width="9.42578125" style="32" bestFit="1" customWidth="1"/>
    <col min="6150" max="6150" width="15.42578125" style="32" bestFit="1" customWidth="1"/>
    <col min="6151" max="6151" width="9.42578125" style="32" bestFit="1" customWidth="1"/>
    <col min="6152" max="6395" width="9.140625" style="32"/>
    <col min="6396" max="6396" width="15.85546875" style="32" customWidth="1"/>
    <col min="6397" max="6397" width="57.5703125" style="32" customWidth="1"/>
    <col min="6398" max="6398" width="20.140625" style="32" customWidth="1"/>
    <col min="6399" max="6400" width="17.5703125" style="32" bestFit="1" customWidth="1"/>
    <col min="6401" max="6401" width="16.42578125" style="32" bestFit="1" customWidth="1"/>
    <col min="6402" max="6402" width="15.5703125" style="32" bestFit="1" customWidth="1"/>
    <col min="6403" max="6403" width="11.85546875" style="32" bestFit="1" customWidth="1"/>
    <col min="6404" max="6404" width="15.42578125" style="32" bestFit="1" customWidth="1"/>
    <col min="6405" max="6405" width="9.42578125" style="32" bestFit="1" customWidth="1"/>
    <col min="6406" max="6406" width="15.42578125" style="32" bestFit="1" customWidth="1"/>
    <col min="6407" max="6407" width="9.42578125" style="32" bestFit="1" customWidth="1"/>
    <col min="6408" max="6651" width="9.140625" style="32"/>
    <col min="6652" max="6652" width="15.85546875" style="32" customWidth="1"/>
    <col min="6653" max="6653" width="57.5703125" style="32" customWidth="1"/>
    <col min="6654" max="6654" width="20.140625" style="32" customWidth="1"/>
    <col min="6655" max="6656" width="17.5703125" style="32" bestFit="1" customWidth="1"/>
    <col min="6657" max="6657" width="16.42578125" style="32" bestFit="1" customWidth="1"/>
    <col min="6658" max="6658" width="15.5703125" style="32" bestFit="1" customWidth="1"/>
    <col min="6659" max="6659" width="11.85546875" style="32" bestFit="1" customWidth="1"/>
    <col min="6660" max="6660" width="15.42578125" style="32" bestFit="1" customWidth="1"/>
    <col min="6661" max="6661" width="9.42578125" style="32" bestFit="1" customWidth="1"/>
    <col min="6662" max="6662" width="15.42578125" style="32" bestFit="1" customWidth="1"/>
    <col min="6663" max="6663" width="9.42578125" style="32" bestFit="1" customWidth="1"/>
    <col min="6664" max="6907" width="9.140625" style="32"/>
    <col min="6908" max="6908" width="15.85546875" style="32" customWidth="1"/>
    <col min="6909" max="6909" width="57.5703125" style="32" customWidth="1"/>
    <col min="6910" max="6910" width="20.140625" style="32" customWidth="1"/>
    <col min="6911" max="6912" width="17.5703125" style="32" bestFit="1" customWidth="1"/>
    <col min="6913" max="6913" width="16.42578125" style="32" bestFit="1" customWidth="1"/>
    <col min="6914" max="6914" width="15.5703125" style="32" bestFit="1" customWidth="1"/>
    <col min="6915" max="6915" width="11.85546875" style="32" bestFit="1" customWidth="1"/>
    <col min="6916" max="6916" width="15.42578125" style="32" bestFit="1" customWidth="1"/>
    <col min="6917" max="6917" width="9.42578125" style="32" bestFit="1" customWidth="1"/>
    <col min="6918" max="6918" width="15.42578125" style="32" bestFit="1" customWidth="1"/>
    <col min="6919" max="6919" width="9.42578125" style="32" bestFit="1" customWidth="1"/>
    <col min="6920" max="7163" width="9.140625" style="32"/>
    <col min="7164" max="7164" width="15.85546875" style="32" customWidth="1"/>
    <col min="7165" max="7165" width="57.5703125" style="32" customWidth="1"/>
    <col min="7166" max="7166" width="20.140625" style="32" customWidth="1"/>
    <col min="7167" max="7168" width="17.5703125" style="32" bestFit="1" customWidth="1"/>
    <col min="7169" max="7169" width="16.42578125" style="32" bestFit="1" customWidth="1"/>
    <col min="7170" max="7170" width="15.5703125" style="32" bestFit="1" customWidth="1"/>
    <col min="7171" max="7171" width="11.85546875" style="32" bestFit="1" customWidth="1"/>
    <col min="7172" max="7172" width="15.42578125" style="32" bestFit="1" customWidth="1"/>
    <col min="7173" max="7173" width="9.42578125" style="32" bestFit="1" customWidth="1"/>
    <col min="7174" max="7174" width="15.42578125" style="32" bestFit="1" customWidth="1"/>
    <col min="7175" max="7175" width="9.42578125" style="32" bestFit="1" customWidth="1"/>
    <col min="7176" max="7419" width="9.140625" style="32"/>
    <col min="7420" max="7420" width="15.85546875" style="32" customWidth="1"/>
    <col min="7421" max="7421" width="57.5703125" style="32" customWidth="1"/>
    <col min="7422" max="7422" width="20.140625" style="32" customWidth="1"/>
    <col min="7423" max="7424" width="17.5703125" style="32" bestFit="1" customWidth="1"/>
    <col min="7425" max="7425" width="16.42578125" style="32" bestFit="1" customWidth="1"/>
    <col min="7426" max="7426" width="15.5703125" style="32" bestFit="1" customWidth="1"/>
    <col min="7427" max="7427" width="11.85546875" style="32" bestFit="1" customWidth="1"/>
    <col min="7428" max="7428" width="15.42578125" style="32" bestFit="1" customWidth="1"/>
    <col min="7429" max="7429" width="9.42578125" style="32" bestFit="1" customWidth="1"/>
    <col min="7430" max="7430" width="15.42578125" style="32" bestFit="1" customWidth="1"/>
    <col min="7431" max="7431" width="9.42578125" style="32" bestFit="1" customWidth="1"/>
    <col min="7432" max="7675" width="9.140625" style="32"/>
    <col min="7676" max="7676" width="15.85546875" style="32" customWidth="1"/>
    <col min="7677" max="7677" width="57.5703125" style="32" customWidth="1"/>
    <col min="7678" max="7678" width="20.140625" style="32" customWidth="1"/>
    <col min="7679" max="7680" width="17.5703125" style="32" bestFit="1" customWidth="1"/>
    <col min="7681" max="7681" width="16.42578125" style="32" bestFit="1" customWidth="1"/>
    <col min="7682" max="7682" width="15.5703125" style="32" bestFit="1" customWidth="1"/>
    <col min="7683" max="7683" width="11.85546875" style="32" bestFit="1" customWidth="1"/>
    <col min="7684" max="7684" width="15.42578125" style="32" bestFit="1" customWidth="1"/>
    <col min="7685" max="7685" width="9.42578125" style="32" bestFit="1" customWidth="1"/>
    <col min="7686" max="7686" width="15.42578125" style="32" bestFit="1" customWidth="1"/>
    <col min="7687" max="7687" width="9.42578125" style="32" bestFit="1" customWidth="1"/>
    <col min="7688" max="7931" width="9.140625" style="32"/>
    <col min="7932" max="7932" width="15.85546875" style="32" customWidth="1"/>
    <col min="7933" max="7933" width="57.5703125" style="32" customWidth="1"/>
    <col min="7934" max="7934" width="20.140625" style="32" customWidth="1"/>
    <col min="7935" max="7936" width="17.5703125" style="32" bestFit="1" customWidth="1"/>
    <col min="7937" max="7937" width="16.42578125" style="32" bestFit="1" customWidth="1"/>
    <col min="7938" max="7938" width="15.5703125" style="32" bestFit="1" customWidth="1"/>
    <col min="7939" max="7939" width="11.85546875" style="32" bestFit="1" customWidth="1"/>
    <col min="7940" max="7940" width="15.42578125" style="32" bestFit="1" customWidth="1"/>
    <col min="7941" max="7941" width="9.42578125" style="32" bestFit="1" customWidth="1"/>
    <col min="7942" max="7942" width="15.42578125" style="32" bestFit="1" customWidth="1"/>
    <col min="7943" max="7943" width="9.42578125" style="32" bestFit="1" customWidth="1"/>
    <col min="7944" max="8187" width="9.140625" style="32"/>
    <col min="8188" max="8188" width="15.85546875" style="32" customWidth="1"/>
    <col min="8189" max="8189" width="57.5703125" style="32" customWidth="1"/>
    <col min="8190" max="8190" width="20.140625" style="32" customWidth="1"/>
    <col min="8191" max="8192" width="17.5703125" style="32" bestFit="1" customWidth="1"/>
    <col min="8193" max="8193" width="16.42578125" style="32" bestFit="1" customWidth="1"/>
    <col min="8194" max="8194" width="15.5703125" style="32" bestFit="1" customWidth="1"/>
    <col min="8195" max="8195" width="11.85546875" style="32" bestFit="1" customWidth="1"/>
    <col min="8196" max="8196" width="15.42578125" style="32" bestFit="1" customWidth="1"/>
    <col min="8197" max="8197" width="9.42578125" style="32" bestFit="1" customWidth="1"/>
    <col min="8198" max="8198" width="15.42578125" style="32" bestFit="1" customWidth="1"/>
    <col min="8199" max="8199" width="9.42578125" style="32" bestFit="1" customWidth="1"/>
    <col min="8200" max="8443" width="9.140625" style="32"/>
    <col min="8444" max="8444" width="15.85546875" style="32" customWidth="1"/>
    <col min="8445" max="8445" width="57.5703125" style="32" customWidth="1"/>
    <col min="8446" max="8446" width="20.140625" style="32" customWidth="1"/>
    <col min="8447" max="8448" width="17.5703125" style="32" bestFit="1" customWidth="1"/>
    <col min="8449" max="8449" width="16.42578125" style="32" bestFit="1" customWidth="1"/>
    <col min="8450" max="8450" width="15.5703125" style="32" bestFit="1" customWidth="1"/>
    <col min="8451" max="8451" width="11.85546875" style="32" bestFit="1" customWidth="1"/>
    <col min="8452" max="8452" width="15.42578125" style="32" bestFit="1" customWidth="1"/>
    <col min="8453" max="8453" width="9.42578125" style="32" bestFit="1" customWidth="1"/>
    <col min="8454" max="8454" width="15.42578125" style="32" bestFit="1" customWidth="1"/>
    <col min="8455" max="8455" width="9.42578125" style="32" bestFit="1" customWidth="1"/>
    <col min="8456" max="8699" width="9.140625" style="32"/>
    <col min="8700" max="8700" width="15.85546875" style="32" customWidth="1"/>
    <col min="8701" max="8701" width="57.5703125" style="32" customWidth="1"/>
    <col min="8702" max="8702" width="20.140625" style="32" customWidth="1"/>
    <col min="8703" max="8704" width="17.5703125" style="32" bestFit="1" customWidth="1"/>
    <col min="8705" max="8705" width="16.42578125" style="32" bestFit="1" customWidth="1"/>
    <col min="8706" max="8706" width="15.5703125" style="32" bestFit="1" customWidth="1"/>
    <col min="8707" max="8707" width="11.85546875" style="32" bestFit="1" customWidth="1"/>
    <col min="8708" max="8708" width="15.42578125" style="32" bestFit="1" customWidth="1"/>
    <col min="8709" max="8709" width="9.42578125" style="32" bestFit="1" customWidth="1"/>
    <col min="8710" max="8710" width="15.42578125" style="32" bestFit="1" customWidth="1"/>
    <col min="8711" max="8711" width="9.42578125" style="32" bestFit="1" customWidth="1"/>
    <col min="8712" max="8955" width="9.140625" style="32"/>
    <col min="8956" max="8956" width="15.85546875" style="32" customWidth="1"/>
    <col min="8957" max="8957" width="57.5703125" style="32" customWidth="1"/>
    <col min="8958" max="8958" width="20.140625" style="32" customWidth="1"/>
    <col min="8959" max="8960" width="17.5703125" style="32" bestFit="1" customWidth="1"/>
    <col min="8961" max="8961" width="16.42578125" style="32" bestFit="1" customWidth="1"/>
    <col min="8962" max="8962" width="15.5703125" style="32" bestFit="1" customWidth="1"/>
    <col min="8963" max="8963" width="11.85546875" style="32" bestFit="1" customWidth="1"/>
    <col min="8964" max="8964" width="15.42578125" style="32" bestFit="1" customWidth="1"/>
    <col min="8965" max="8965" width="9.42578125" style="32" bestFit="1" customWidth="1"/>
    <col min="8966" max="8966" width="15.42578125" style="32" bestFit="1" customWidth="1"/>
    <col min="8967" max="8967" width="9.42578125" style="32" bestFit="1" customWidth="1"/>
    <col min="8968" max="9211" width="9.140625" style="32"/>
    <col min="9212" max="9212" width="15.85546875" style="32" customWidth="1"/>
    <col min="9213" max="9213" width="57.5703125" style="32" customWidth="1"/>
    <col min="9214" max="9214" width="20.140625" style="32" customWidth="1"/>
    <col min="9215" max="9216" width="17.5703125" style="32" bestFit="1" customWidth="1"/>
    <col min="9217" max="9217" width="16.42578125" style="32" bestFit="1" customWidth="1"/>
    <col min="9218" max="9218" width="15.5703125" style="32" bestFit="1" customWidth="1"/>
    <col min="9219" max="9219" width="11.85546875" style="32" bestFit="1" customWidth="1"/>
    <col min="9220" max="9220" width="15.42578125" style="32" bestFit="1" customWidth="1"/>
    <col min="9221" max="9221" width="9.42578125" style="32" bestFit="1" customWidth="1"/>
    <col min="9222" max="9222" width="15.42578125" style="32" bestFit="1" customWidth="1"/>
    <col min="9223" max="9223" width="9.42578125" style="32" bestFit="1" customWidth="1"/>
    <col min="9224" max="9467" width="9.140625" style="32"/>
    <col min="9468" max="9468" width="15.85546875" style="32" customWidth="1"/>
    <col min="9469" max="9469" width="57.5703125" style="32" customWidth="1"/>
    <col min="9470" max="9470" width="20.140625" style="32" customWidth="1"/>
    <col min="9471" max="9472" width="17.5703125" style="32" bestFit="1" customWidth="1"/>
    <col min="9473" max="9473" width="16.42578125" style="32" bestFit="1" customWidth="1"/>
    <col min="9474" max="9474" width="15.5703125" style="32" bestFit="1" customWidth="1"/>
    <col min="9475" max="9475" width="11.85546875" style="32" bestFit="1" customWidth="1"/>
    <col min="9476" max="9476" width="15.42578125" style="32" bestFit="1" customWidth="1"/>
    <col min="9477" max="9477" width="9.42578125" style="32" bestFit="1" customWidth="1"/>
    <col min="9478" max="9478" width="15.42578125" style="32" bestFit="1" customWidth="1"/>
    <col min="9479" max="9479" width="9.42578125" style="32" bestFit="1" customWidth="1"/>
    <col min="9480" max="9723" width="9.140625" style="32"/>
    <col min="9724" max="9724" width="15.85546875" style="32" customWidth="1"/>
    <col min="9725" max="9725" width="57.5703125" style="32" customWidth="1"/>
    <col min="9726" max="9726" width="20.140625" style="32" customWidth="1"/>
    <col min="9727" max="9728" width="17.5703125" style="32" bestFit="1" customWidth="1"/>
    <col min="9729" max="9729" width="16.42578125" style="32" bestFit="1" customWidth="1"/>
    <col min="9730" max="9730" width="15.5703125" style="32" bestFit="1" customWidth="1"/>
    <col min="9731" max="9731" width="11.85546875" style="32" bestFit="1" customWidth="1"/>
    <col min="9732" max="9732" width="15.42578125" style="32" bestFit="1" customWidth="1"/>
    <col min="9733" max="9733" width="9.42578125" style="32" bestFit="1" customWidth="1"/>
    <col min="9734" max="9734" width="15.42578125" style="32" bestFit="1" customWidth="1"/>
    <col min="9735" max="9735" width="9.42578125" style="32" bestFit="1" customWidth="1"/>
    <col min="9736" max="9979" width="9.140625" style="32"/>
    <col min="9980" max="9980" width="15.85546875" style="32" customWidth="1"/>
    <col min="9981" max="9981" width="57.5703125" style="32" customWidth="1"/>
    <col min="9982" max="9982" width="20.140625" style="32" customWidth="1"/>
    <col min="9983" max="9984" width="17.5703125" style="32" bestFit="1" customWidth="1"/>
    <col min="9985" max="9985" width="16.42578125" style="32" bestFit="1" customWidth="1"/>
    <col min="9986" max="9986" width="15.5703125" style="32" bestFit="1" customWidth="1"/>
    <col min="9987" max="9987" width="11.85546875" style="32" bestFit="1" customWidth="1"/>
    <col min="9988" max="9988" width="15.42578125" style="32" bestFit="1" customWidth="1"/>
    <col min="9989" max="9989" width="9.42578125" style="32" bestFit="1" customWidth="1"/>
    <col min="9990" max="9990" width="15.42578125" style="32" bestFit="1" customWidth="1"/>
    <col min="9991" max="9991" width="9.42578125" style="32" bestFit="1" customWidth="1"/>
    <col min="9992" max="10235" width="9.140625" style="32"/>
    <col min="10236" max="10236" width="15.85546875" style="32" customWidth="1"/>
    <col min="10237" max="10237" width="57.5703125" style="32" customWidth="1"/>
    <col min="10238" max="10238" width="20.140625" style="32" customWidth="1"/>
    <col min="10239" max="10240" width="17.5703125" style="32" bestFit="1" customWidth="1"/>
    <col min="10241" max="10241" width="16.42578125" style="32" bestFit="1" customWidth="1"/>
    <col min="10242" max="10242" width="15.5703125" style="32" bestFit="1" customWidth="1"/>
    <col min="10243" max="10243" width="11.85546875" style="32" bestFit="1" customWidth="1"/>
    <col min="10244" max="10244" width="15.42578125" style="32" bestFit="1" customWidth="1"/>
    <col min="10245" max="10245" width="9.42578125" style="32" bestFit="1" customWidth="1"/>
    <col min="10246" max="10246" width="15.42578125" style="32" bestFit="1" customWidth="1"/>
    <col min="10247" max="10247" width="9.42578125" style="32" bestFit="1" customWidth="1"/>
    <col min="10248" max="10491" width="9.140625" style="32"/>
    <col min="10492" max="10492" width="15.85546875" style="32" customWidth="1"/>
    <col min="10493" max="10493" width="57.5703125" style="32" customWidth="1"/>
    <col min="10494" max="10494" width="20.140625" style="32" customWidth="1"/>
    <col min="10495" max="10496" width="17.5703125" style="32" bestFit="1" customWidth="1"/>
    <col min="10497" max="10497" width="16.42578125" style="32" bestFit="1" customWidth="1"/>
    <col min="10498" max="10498" width="15.5703125" style="32" bestFit="1" customWidth="1"/>
    <col min="10499" max="10499" width="11.85546875" style="32" bestFit="1" customWidth="1"/>
    <col min="10500" max="10500" width="15.42578125" style="32" bestFit="1" customWidth="1"/>
    <col min="10501" max="10501" width="9.42578125" style="32" bestFit="1" customWidth="1"/>
    <col min="10502" max="10502" width="15.42578125" style="32" bestFit="1" customWidth="1"/>
    <col min="10503" max="10503" width="9.42578125" style="32" bestFit="1" customWidth="1"/>
    <col min="10504" max="10747" width="9.140625" style="32"/>
    <col min="10748" max="10748" width="15.85546875" style="32" customWidth="1"/>
    <col min="10749" max="10749" width="57.5703125" style="32" customWidth="1"/>
    <col min="10750" max="10750" width="20.140625" style="32" customWidth="1"/>
    <col min="10751" max="10752" width="17.5703125" style="32" bestFit="1" customWidth="1"/>
    <col min="10753" max="10753" width="16.42578125" style="32" bestFit="1" customWidth="1"/>
    <col min="10754" max="10754" width="15.5703125" style="32" bestFit="1" customWidth="1"/>
    <col min="10755" max="10755" width="11.85546875" style="32" bestFit="1" customWidth="1"/>
    <col min="10756" max="10756" width="15.42578125" style="32" bestFit="1" customWidth="1"/>
    <col min="10757" max="10757" width="9.42578125" style="32" bestFit="1" customWidth="1"/>
    <col min="10758" max="10758" width="15.42578125" style="32" bestFit="1" customWidth="1"/>
    <col min="10759" max="10759" width="9.42578125" style="32" bestFit="1" customWidth="1"/>
    <col min="10760" max="11003" width="9.140625" style="32"/>
    <col min="11004" max="11004" width="15.85546875" style="32" customWidth="1"/>
    <col min="11005" max="11005" width="57.5703125" style="32" customWidth="1"/>
    <col min="11006" max="11006" width="20.140625" style="32" customWidth="1"/>
    <col min="11007" max="11008" width="17.5703125" style="32" bestFit="1" customWidth="1"/>
    <col min="11009" max="11009" width="16.42578125" style="32" bestFit="1" customWidth="1"/>
    <col min="11010" max="11010" width="15.5703125" style="32" bestFit="1" customWidth="1"/>
    <col min="11011" max="11011" width="11.85546875" style="32" bestFit="1" customWidth="1"/>
    <col min="11012" max="11012" width="15.42578125" style="32" bestFit="1" customWidth="1"/>
    <col min="11013" max="11013" width="9.42578125" style="32" bestFit="1" customWidth="1"/>
    <col min="11014" max="11014" width="15.42578125" style="32" bestFit="1" customWidth="1"/>
    <col min="11015" max="11015" width="9.42578125" style="32" bestFit="1" customWidth="1"/>
    <col min="11016" max="11259" width="9.140625" style="32"/>
    <col min="11260" max="11260" width="15.85546875" style="32" customWidth="1"/>
    <col min="11261" max="11261" width="57.5703125" style="32" customWidth="1"/>
    <col min="11262" max="11262" width="20.140625" style="32" customWidth="1"/>
    <col min="11263" max="11264" width="17.5703125" style="32" bestFit="1" customWidth="1"/>
    <col min="11265" max="11265" width="16.42578125" style="32" bestFit="1" customWidth="1"/>
    <col min="11266" max="11266" width="15.5703125" style="32" bestFit="1" customWidth="1"/>
    <col min="11267" max="11267" width="11.85546875" style="32" bestFit="1" customWidth="1"/>
    <col min="11268" max="11268" width="15.42578125" style="32" bestFit="1" customWidth="1"/>
    <col min="11269" max="11269" width="9.42578125" style="32" bestFit="1" customWidth="1"/>
    <col min="11270" max="11270" width="15.42578125" style="32" bestFit="1" customWidth="1"/>
    <col min="11271" max="11271" width="9.42578125" style="32" bestFit="1" customWidth="1"/>
    <col min="11272" max="11515" width="9.140625" style="32"/>
    <col min="11516" max="11516" width="15.85546875" style="32" customWidth="1"/>
    <col min="11517" max="11517" width="57.5703125" style="32" customWidth="1"/>
    <col min="11518" max="11518" width="20.140625" style="32" customWidth="1"/>
    <col min="11519" max="11520" width="17.5703125" style="32" bestFit="1" customWidth="1"/>
    <col min="11521" max="11521" width="16.42578125" style="32" bestFit="1" customWidth="1"/>
    <col min="11522" max="11522" width="15.5703125" style="32" bestFit="1" customWidth="1"/>
    <col min="11523" max="11523" width="11.85546875" style="32" bestFit="1" customWidth="1"/>
    <col min="11524" max="11524" width="15.42578125" style="32" bestFit="1" customWidth="1"/>
    <col min="11525" max="11525" width="9.42578125" style="32" bestFit="1" customWidth="1"/>
    <col min="11526" max="11526" width="15.42578125" style="32" bestFit="1" customWidth="1"/>
    <col min="11527" max="11527" width="9.42578125" style="32" bestFit="1" customWidth="1"/>
    <col min="11528" max="11771" width="9.140625" style="32"/>
    <col min="11772" max="11772" width="15.85546875" style="32" customWidth="1"/>
    <col min="11773" max="11773" width="57.5703125" style="32" customWidth="1"/>
    <col min="11774" max="11774" width="20.140625" style="32" customWidth="1"/>
    <col min="11775" max="11776" width="17.5703125" style="32" bestFit="1" customWidth="1"/>
    <col min="11777" max="11777" width="16.42578125" style="32" bestFit="1" customWidth="1"/>
    <col min="11778" max="11778" width="15.5703125" style="32" bestFit="1" customWidth="1"/>
    <col min="11779" max="11779" width="11.85546875" style="32" bestFit="1" customWidth="1"/>
    <col min="11780" max="11780" width="15.42578125" style="32" bestFit="1" customWidth="1"/>
    <col min="11781" max="11781" width="9.42578125" style="32" bestFit="1" customWidth="1"/>
    <col min="11782" max="11782" width="15.42578125" style="32" bestFit="1" customWidth="1"/>
    <col min="11783" max="11783" width="9.42578125" style="32" bestFit="1" customWidth="1"/>
    <col min="11784" max="12027" width="9.140625" style="32"/>
    <col min="12028" max="12028" width="15.85546875" style="32" customWidth="1"/>
    <col min="12029" max="12029" width="57.5703125" style="32" customWidth="1"/>
    <col min="12030" max="12030" width="20.140625" style="32" customWidth="1"/>
    <col min="12031" max="12032" width="17.5703125" style="32" bestFit="1" customWidth="1"/>
    <col min="12033" max="12033" width="16.42578125" style="32" bestFit="1" customWidth="1"/>
    <col min="12034" max="12034" width="15.5703125" style="32" bestFit="1" customWidth="1"/>
    <col min="12035" max="12035" width="11.85546875" style="32" bestFit="1" customWidth="1"/>
    <col min="12036" max="12036" width="15.42578125" style="32" bestFit="1" customWidth="1"/>
    <col min="12037" max="12037" width="9.42578125" style="32" bestFit="1" customWidth="1"/>
    <col min="12038" max="12038" width="15.42578125" style="32" bestFit="1" customWidth="1"/>
    <col min="12039" max="12039" width="9.42578125" style="32" bestFit="1" customWidth="1"/>
    <col min="12040" max="12283" width="9.140625" style="32"/>
    <col min="12284" max="12284" width="15.85546875" style="32" customWidth="1"/>
    <col min="12285" max="12285" width="57.5703125" style="32" customWidth="1"/>
    <col min="12286" max="12286" width="20.140625" style="32" customWidth="1"/>
    <col min="12287" max="12288" width="17.5703125" style="32" bestFit="1" customWidth="1"/>
    <col min="12289" max="12289" width="16.42578125" style="32" bestFit="1" customWidth="1"/>
    <col min="12290" max="12290" width="15.5703125" style="32" bestFit="1" customWidth="1"/>
    <col min="12291" max="12291" width="11.85546875" style="32" bestFit="1" customWidth="1"/>
    <col min="12292" max="12292" width="15.42578125" style="32" bestFit="1" customWidth="1"/>
    <col min="12293" max="12293" width="9.42578125" style="32" bestFit="1" customWidth="1"/>
    <col min="12294" max="12294" width="15.42578125" style="32" bestFit="1" customWidth="1"/>
    <col min="12295" max="12295" width="9.42578125" style="32" bestFit="1" customWidth="1"/>
    <col min="12296" max="12539" width="9.140625" style="32"/>
    <col min="12540" max="12540" width="15.85546875" style="32" customWidth="1"/>
    <col min="12541" max="12541" width="57.5703125" style="32" customWidth="1"/>
    <col min="12542" max="12542" width="20.140625" style="32" customWidth="1"/>
    <col min="12543" max="12544" width="17.5703125" style="32" bestFit="1" customWidth="1"/>
    <col min="12545" max="12545" width="16.42578125" style="32" bestFit="1" customWidth="1"/>
    <col min="12546" max="12546" width="15.5703125" style="32" bestFit="1" customWidth="1"/>
    <col min="12547" max="12547" width="11.85546875" style="32" bestFit="1" customWidth="1"/>
    <col min="12548" max="12548" width="15.42578125" style="32" bestFit="1" customWidth="1"/>
    <col min="12549" max="12549" width="9.42578125" style="32" bestFit="1" customWidth="1"/>
    <col min="12550" max="12550" width="15.42578125" style="32" bestFit="1" customWidth="1"/>
    <col min="12551" max="12551" width="9.42578125" style="32" bestFit="1" customWidth="1"/>
    <col min="12552" max="12795" width="9.140625" style="32"/>
    <col min="12796" max="12796" width="15.85546875" style="32" customWidth="1"/>
    <col min="12797" max="12797" width="57.5703125" style="32" customWidth="1"/>
    <col min="12798" max="12798" width="20.140625" style="32" customWidth="1"/>
    <col min="12799" max="12800" width="17.5703125" style="32" bestFit="1" customWidth="1"/>
    <col min="12801" max="12801" width="16.42578125" style="32" bestFit="1" customWidth="1"/>
    <col min="12802" max="12802" width="15.5703125" style="32" bestFit="1" customWidth="1"/>
    <col min="12803" max="12803" width="11.85546875" style="32" bestFit="1" customWidth="1"/>
    <col min="12804" max="12804" width="15.42578125" style="32" bestFit="1" customWidth="1"/>
    <col min="12805" max="12805" width="9.42578125" style="32" bestFit="1" customWidth="1"/>
    <col min="12806" max="12806" width="15.42578125" style="32" bestFit="1" customWidth="1"/>
    <col min="12807" max="12807" width="9.42578125" style="32" bestFit="1" customWidth="1"/>
    <col min="12808" max="13051" width="9.140625" style="32"/>
    <col min="13052" max="13052" width="15.85546875" style="32" customWidth="1"/>
    <col min="13053" max="13053" width="57.5703125" style="32" customWidth="1"/>
    <col min="13054" max="13054" width="20.140625" style="32" customWidth="1"/>
    <col min="13055" max="13056" width="17.5703125" style="32" bestFit="1" customWidth="1"/>
    <col min="13057" max="13057" width="16.42578125" style="32" bestFit="1" customWidth="1"/>
    <col min="13058" max="13058" width="15.5703125" style="32" bestFit="1" customWidth="1"/>
    <col min="13059" max="13059" width="11.85546875" style="32" bestFit="1" customWidth="1"/>
    <col min="13060" max="13060" width="15.42578125" style="32" bestFit="1" customWidth="1"/>
    <col min="13061" max="13061" width="9.42578125" style="32" bestFit="1" customWidth="1"/>
    <col min="13062" max="13062" width="15.42578125" style="32" bestFit="1" customWidth="1"/>
    <col min="13063" max="13063" width="9.42578125" style="32" bestFit="1" customWidth="1"/>
    <col min="13064" max="13307" width="9.140625" style="32"/>
    <col min="13308" max="13308" width="15.85546875" style="32" customWidth="1"/>
    <col min="13309" max="13309" width="57.5703125" style="32" customWidth="1"/>
    <col min="13310" max="13310" width="20.140625" style="32" customWidth="1"/>
    <col min="13311" max="13312" width="17.5703125" style="32" bestFit="1" customWidth="1"/>
    <col min="13313" max="13313" width="16.42578125" style="32" bestFit="1" customWidth="1"/>
    <col min="13314" max="13314" width="15.5703125" style="32" bestFit="1" customWidth="1"/>
    <col min="13315" max="13315" width="11.85546875" style="32" bestFit="1" customWidth="1"/>
    <col min="13316" max="13316" width="15.42578125" style="32" bestFit="1" customWidth="1"/>
    <col min="13317" max="13317" width="9.42578125" style="32" bestFit="1" customWidth="1"/>
    <col min="13318" max="13318" width="15.42578125" style="32" bestFit="1" customWidth="1"/>
    <col min="13319" max="13319" width="9.42578125" style="32" bestFit="1" customWidth="1"/>
    <col min="13320" max="13563" width="9.140625" style="32"/>
    <col min="13564" max="13564" width="15.85546875" style="32" customWidth="1"/>
    <col min="13565" max="13565" width="57.5703125" style="32" customWidth="1"/>
    <col min="13566" max="13566" width="20.140625" style="32" customWidth="1"/>
    <col min="13567" max="13568" width="17.5703125" style="32" bestFit="1" customWidth="1"/>
    <col min="13569" max="13569" width="16.42578125" style="32" bestFit="1" customWidth="1"/>
    <col min="13570" max="13570" width="15.5703125" style="32" bestFit="1" customWidth="1"/>
    <col min="13571" max="13571" width="11.85546875" style="32" bestFit="1" customWidth="1"/>
    <col min="13572" max="13572" width="15.42578125" style="32" bestFit="1" customWidth="1"/>
    <col min="13573" max="13573" width="9.42578125" style="32" bestFit="1" customWidth="1"/>
    <col min="13574" max="13574" width="15.42578125" style="32" bestFit="1" customWidth="1"/>
    <col min="13575" max="13575" width="9.42578125" style="32" bestFit="1" customWidth="1"/>
    <col min="13576" max="13819" width="9.140625" style="32"/>
    <col min="13820" max="13820" width="15.85546875" style="32" customWidth="1"/>
    <col min="13821" max="13821" width="57.5703125" style="32" customWidth="1"/>
    <col min="13822" max="13822" width="20.140625" style="32" customWidth="1"/>
    <col min="13823" max="13824" width="17.5703125" style="32" bestFit="1" customWidth="1"/>
    <col min="13825" max="13825" width="16.42578125" style="32" bestFit="1" customWidth="1"/>
    <col min="13826" max="13826" width="15.5703125" style="32" bestFit="1" customWidth="1"/>
    <col min="13827" max="13827" width="11.85546875" style="32" bestFit="1" customWidth="1"/>
    <col min="13828" max="13828" width="15.42578125" style="32" bestFit="1" customWidth="1"/>
    <col min="13829" max="13829" width="9.42578125" style="32" bestFit="1" customWidth="1"/>
    <col min="13830" max="13830" width="15.42578125" style="32" bestFit="1" customWidth="1"/>
    <col min="13831" max="13831" width="9.42578125" style="32" bestFit="1" customWidth="1"/>
    <col min="13832" max="14075" width="9.140625" style="32"/>
    <col min="14076" max="14076" width="15.85546875" style="32" customWidth="1"/>
    <col min="14077" max="14077" width="57.5703125" style="32" customWidth="1"/>
    <col min="14078" max="14078" width="20.140625" style="32" customWidth="1"/>
    <col min="14079" max="14080" width="17.5703125" style="32" bestFit="1" customWidth="1"/>
    <col min="14081" max="14081" width="16.42578125" style="32" bestFit="1" customWidth="1"/>
    <col min="14082" max="14082" width="15.5703125" style="32" bestFit="1" customWidth="1"/>
    <col min="14083" max="14083" width="11.85546875" style="32" bestFit="1" customWidth="1"/>
    <col min="14084" max="14084" width="15.42578125" style="32" bestFit="1" customWidth="1"/>
    <col min="14085" max="14085" width="9.42578125" style="32" bestFit="1" customWidth="1"/>
    <col min="14086" max="14086" width="15.42578125" style="32" bestFit="1" customWidth="1"/>
    <col min="14087" max="14087" width="9.42578125" style="32" bestFit="1" customWidth="1"/>
    <col min="14088" max="14331" width="9.140625" style="32"/>
    <col min="14332" max="14332" width="15.85546875" style="32" customWidth="1"/>
    <col min="14333" max="14333" width="57.5703125" style="32" customWidth="1"/>
    <col min="14334" max="14334" width="20.140625" style="32" customWidth="1"/>
    <col min="14335" max="14336" width="17.5703125" style="32" bestFit="1" customWidth="1"/>
    <col min="14337" max="14337" width="16.42578125" style="32" bestFit="1" customWidth="1"/>
    <col min="14338" max="14338" width="15.5703125" style="32" bestFit="1" customWidth="1"/>
    <col min="14339" max="14339" width="11.85546875" style="32" bestFit="1" customWidth="1"/>
    <col min="14340" max="14340" width="15.42578125" style="32" bestFit="1" customWidth="1"/>
    <col min="14341" max="14341" width="9.42578125" style="32" bestFit="1" customWidth="1"/>
    <col min="14342" max="14342" width="15.42578125" style="32" bestFit="1" customWidth="1"/>
    <col min="14343" max="14343" width="9.42578125" style="32" bestFit="1" customWidth="1"/>
    <col min="14344" max="14587" width="9.140625" style="32"/>
    <col min="14588" max="14588" width="15.85546875" style="32" customWidth="1"/>
    <col min="14589" max="14589" width="57.5703125" style="32" customWidth="1"/>
    <col min="14590" max="14590" width="20.140625" style="32" customWidth="1"/>
    <col min="14591" max="14592" width="17.5703125" style="32" bestFit="1" customWidth="1"/>
    <col min="14593" max="14593" width="16.42578125" style="32" bestFit="1" customWidth="1"/>
    <col min="14594" max="14594" width="15.5703125" style="32" bestFit="1" customWidth="1"/>
    <col min="14595" max="14595" width="11.85546875" style="32" bestFit="1" customWidth="1"/>
    <col min="14596" max="14596" width="15.42578125" style="32" bestFit="1" customWidth="1"/>
    <col min="14597" max="14597" width="9.42578125" style="32" bestFit="1" customWidth="1"/>
    <col min="14598" max="14598" width="15.42578125" style="32" bestFit="1" customWidth="1"/>
    <col min="14599" max="14599" width="9.42578125" style="32" bestFit="1" customWidth="1"/>
    <col min="14600" max="14843" width="9.140625" style="32"/>
    <col min="14844" max="14844" width="15.85546875" style="32" customWidth="1"/>
    <col min="14845" max="14845" width="57.5703125" style="32" customWidth="1"/>
    <col min="14846" max="14846" width="20.140625" style="32" customWidth="1"/>
    <col min="14847" max="14848" width="17.5703125" style="32" bestFit="1" customWidth="1"/>
    <col min="14849" max="14849" width="16.42578125" style="32" bestFit="1" customWidth="1"/>
    <col min="14850" max="14850" width="15.5703125" style="32" bestFit="1" customWidth="1"/>
    <col min="14851" max="14851" width="11.85546875" style="32" bestFit="1" customWidth="1"/>
    <col min="14852" max="14852" width="15.42578125" style="32" bestFit="1" customWidth="1"/>
    <col min="14853" max="14853" width="9.42578125" style="32" bestFit="1" customWidth="1"/>
    <col min="14854" max="14854" width="15.42578125" style="32" bestFit="1" customWidth="1"/>
    <col min="14855" max="14855" width="9.42578125" style="32" bestFit="1" customWidth="1"/>
    <col min="14856" max="15099" width="9.140625" style="32"/>
    <col min="15100" max="15100" width="15.85546875" style="32" customWidth="1"/>
    <col min="15101" max="15101" width="57.5703125" style="32" customWidth="1"/>
    <col min="15102" max="15102" width="20.140625" style="32" customWidth="1"/>
    <col min="15103" max="15104" width="17.5703125" style="32" bestFit="1" customWidth="1"/>
    <col min="15105" max="15105" width="16.42578125" style="32" bestFit="1" customWidth="1"/>
    <col min="15106" max="15106" width="15.5703125" style="32" bestFit="1" customWidth="1"/>
    <col min="15107" max="15107" width="11.85546875" style="32" bestFit="1" customWidth="1"/>
    <col min="15108" max="15108" width="15.42578125" style="32" bestFit="1" customWidth="1"/>
    <col min="15109" max="15109" width="9.42578125" style="32" bestFit="1" customWidth="1"/>
    <col min="15110" max="15110" width="15.42578125" style="32" bestFit="1" customWidth="1"/>
    <col min="15111" max="15111" width="9.42578125" style="32" bestFit="1" customWidth="1"/>
    <col min="15112" max="15355" width="9.140625" style="32"/>
    <col min="15356" max="15356" width="15.85546875" style="32" customWidth="1"/>
    <col min="15357" max="15357" width="57.5703125" style="32" customWidth="1"/>
    <col min="15358" max="15358" width="20.140625" style="32" customWidth="1"/>
    <col min="15359" max="15360" width="17.5703125" style="32" bestFit="1" customWidth="1"/>
    <col min="15361" max="15361" width="16.42578125" style="32" bestFit="1" customWidth="1"/>
    <col min="15362" max="15362" width="15.5703125" style="32" bestFit="1" customWidth="1"/>
    <col min="15363" max="15363" width="11.85546875" style="32" bestFit="1" customWidth="1"/>
    <col min="15364" max="15364" width="15.42578125" style="32" bestFit="1" customWidth="1"/>
    <col min="15365" max="15365" width="9.42578125" style="32" bestFit="1" customWidth="1"/>
    <col min="15366" max="15366" width="15.42578125" style="32" bestFit="1" customWidth="1"/>
    <col min="15367" max="15367" width="9.42578125" style="32" bestFit="1" customWidth="1"/>
    <col min="15368" max="15611" width="9.140625" style="32"/>
    <col min="15612" max="15612" width="15.85546875" style="32" customWidth="1"/>
    <col min="15613" max="15613" width="57.5703125" style="32" customWidth="1"/>
    <col min="15614" max="15614" width="20.140625" style="32" customWidth="1"/>
    <col min="15615" max="15616" width="17.5703125" style="32" bestFit="1" customWidth="1"/>
    <col min="15617" max="15617" width="16.42578125" style="32" bestFit="1" customWidth="1"/>
    <col min="15618" max="15618" width="15.5703125" style="32" bestFit="1" customWidth="1"/>
    <col min="15619" max="15619" width="11.85546875" style="32" bestFit="1" customWidth="1"/>
    <col min="15620" max="15620" width="15.42578125" style="32" bestFit="1" customWidth="1"/>
    <col min="15621" max="15621" width="9.42578125" style="32" bestFit="1" customWidth="1"/>
    <col min="15622" max="15622" width="15.42578125" style="32" bestFit="1" customWidth="1"/>
    <col min="15623" max="15623" width="9.42578125" style="32" bestFit="1" customWidth="1"/>
    <col min="15624" max="15867" width="9.140625" style="32"/>
    <col min="15868" max="15868" width="15.85546875" style="32" customWidth="1"/>
    <col min="15869" max="15869" width="57.5703125" style="32" customWidth="1"/>
    <col min="15870" max="15870" width="20.140625" style="32" customWidth="1"/>
    <col min="15871" max="15872" width="17.5703125" style="32" bestFit="1" customWidth="1"/>
    <col min="15873" max="15873" width="16.42578125" style="32" bestFit="1" customWidth="1"/>
    <col min="15874" max="15874" width="15.5703125" style="32" bestFit="1" customWidth="1"/>
    <col min="15875" max="15875" width="11.85546875" style="32" bestFit="1" customWidth="1"/>
    <col min="15876" max="15876" width="15.42578125" style="32" bestFit="1" customWidth="1"/>
    <col min="15877" max="15877" width="9.42578125" style="32" bestFit="1" customWidth="1"/>
    <col min="15878" max="15878" width="15.42578125" style="32" bestFit="1" customWidth="1"/>
    <col min="15879" max="15879" width="9.42578125" style="32" bestFit="1" customWidth="1"/>
    <col min="15880" max="16123" width="9.140625" style="32"/>
    <col min="16124" max="16124" width="15.85546875" style="32" customWidth="1"/>
    <col min="16125" max="16125" width="57.5703125" style="32" customWidth="1"/>
    <col min="16126" max="16126" width="20.140625" style="32" customWidth="1"/>
    <col min="16127" max="16128" width="17.5703125" style="32" bestFit="1" customWidth="1"/>
    <col min="16129" max="16129" width="16.42578125" style="32" bestFit="1" customWidth="1"/>
    <col min="16130" max="16130" width="15.5703125" style="32" bestFit="1" customWidth="1"/>
    <col min="16131" max="16131" width="11.85546875" style="32" bestFit="1" customWidth="1"/>
    <col min="16132" max="16132" width="15.42578125" style="32" bestFit="1" customWidth="1"/>
    <col min="16133" max="16133" width="9.42578125" style="32" bestFit="1" customWidth="1"/>
    <col min="16134" max="16134" width="15.42578125" style="32" bestFit="1" customWidth="1"/>
    <col min="16135" max="16135" width="9.42578125" style="32" bestFit="1" customWidth="1"/>
    <col min="16136" max="16384" width="9.140625" style="32"/>
  </cols>
  <sheetData>
    <row r="1" spans="1:10" ht="15.75">
      <c r="A1" s="307" t="s">
        <v>0</v>
      </c>
      <c r="B1" s="307"/>
      <c r="C1" s="307"/>
      <c r="D1" s="307"/>
      <c r="E1" s="307"/>
      <c r="F1" s="307"/>
      <c r="G1" s="307"/>
      <c r="H1" s="307"/>
      <c r="I1" s="38"/>
      <c r="J1" s="39"/>
    </row>
    <row r="2" spans="1:10" ht="18">
      <c r="A2" s="44"/>
      <c r="B2" s="44"/>
      <c r="C2" s="44"/>
      <c r="D2" s="44"/>
      <c r="E2" s="44"/>
      <c r="F2" s="44"/>
      <c r="G2" s="44"/>
      <c r="H2" s="170"/>
      <c r="I2" s="45"/>
      <c r="J2" s="39"/>
    </row>
    <row r="3" spans="1:10" ht="15.75" customHeight="1">
      <c r="A3" s="307" t="s">
        <v>21</v>
      </c>
      <c r="B3" s="307"/>
      <c r="C3" s="307"/>
      <c r="D3" s="307"/>
      <c r="E3" s="307"/>
      <c r="F3" s="307"/>
      <c r="G3" s="307"/>
      <c r="H3" s="307"/>
      <c r="I3" s="38"/>
      <c r="J3" s="39"/>
    </row>
    <row r="4" spans="1:10" ht="18">
      <c r="A4" s="44"/>
      <c r="B4" s="44"/>
      <c r="C4" s="44"/>
      <c r="D4" s="44"/>
      <c r="E4" s="44"/>
      <c r="F4" s="44"/>
      <c r="G4" s="44"/>
      <c r="H4" s="170"/>
      <c r="I4" s="45"/>
      <c r="J4" s="39"/>
    </row>
    <row r="5" spans="1:10" ht="15.75" customHeight="1">
      <c r="A5" s="307" t="s">
        <v>22</v>
      </c>
      <c r="B5" s="307"/>
      <c r="C5" s="307"/>
      <c r="D5" s="307"/>
      <c r="E5" s="307"/>
      <c r="F5" s="307"/>
      <c r="G5" s="307"/>
      <c r="H5" s="307"/>
      <c r="I5" s="38"/>
      <c r="J5" s="39"/>
    </row>
    <row r="6" spans="1:10" ht="18">
      <c r="A6" s="44"/>
      <c r="B6" s="44"/>
      <c r="C6" s="44"/>
      <c r="D6" s="44"/>
      <c r="E6" s="44"/>
      <c r="F6" s="44"/>
      <c r="G6" s="44"/>
      <c r="H6" s="170"/>
      <c r="I6" s="45"/>
      <c r="J6" s="39"/>
    </row>
    <row r="7" spans="1:10" s="33" customFormat="1" ht="42.75">
      <c r="A7" s="306" t="s">
        <v>3</v>
      </c>
      <c r="B7" s="306"/>
      <c r="C7" s="211" t="s">
        <v>258</v>
      </c>
      <c r="D7" s="211" t="s">
        <v>563</v>
      </c>
      <c r="E7" s="211" t="s">
        <v>259</v>
      </c>
      <c r="F7" s="211" t="s">
        <v>260</v>
      </c>
      <c r="G7" s="211" t="s">
        <v>261</v>
      </c>
      <c r="H7" s="211" t="s">
        <v>594</v>
      </c>
      <c r="I7" s="40" t="s">
        <v>562</v>
      </c>
      <c r="J7" s="40"/>
    </row>
    <row r="8" spans="1:10" s="34" customFormat="1">
      <c r="A8" s="305">
        <v>1</v>
      </c>
      <c r="B8" s="305"/>
      <c r="C8" s="212">
        <v>2</v>
      </c>
      <c r="D8" s="212">
        <v>3</v>
      </c>
      <c r="E8" s="212">
        <v>4.3333333333333304</v>
      </c>
      <c r="F8" s="212">
        <v>5.0833333333333304</v>
      </c>
      <c r="G8" s="212">
        <v>6</v>
      </c>
      <c r="H8" s="212">
        <v>7</v>
      </c>
      <c r="I8" s="42"/>
      <c r="J8" s="41"/>
    </row>
    <row r="9" spans="1:10" ht="15" customHeight="1">
      <c r="A9" s="213" t="s">
        <v>25</v>
      </c>
      <c r="B9" s="213" t="s">
        <v>24</v>
      </c>
      <c r="C9" s="214" t="s">
        <v>26</v>
      </c>
      <c r="D9" s="214" t="s">
        <v>26</v>
      </c>
      <c r="E9" s="214" t="s">
        <v>26</v>
      </c>
      <c r="F9" s="214" t="s">
        <v>26</v>
      </c>
      <c r="G9" s="214" t="s">
        <v>24</v>
      </c>
      <c r="H9" s="214" t="s">
        <v>24</v>
      </c>
      <c r="I9" s="140"/>
      <c r="J9" s="158"/>
    </row>
    <row r="10" spans="1:10" s="34" customFormat="1">
      <c r="A10" s="215"/>
      <c r="B10" s="194" t="s">
        <v>23</v>
      </c>
      <c r="C10" s="216">
        <f>+C11+C70</f>
        <v>1748285.58</v>
      </c>
      <c r="D10" s="217">
        <f>+D11+D70</f>
        <v>1821606</v>
      </c>
      <c r="E10" s="217">
        <f>+E11+E70</f>
        <v>0</v>
      </c>
      <c r="F10" s="216">
        <f>+F11+F70</f>
        <v>2143096.63</v>
      </c>
      <c r="G10" s="216">
        <f>+F10/C10*100</f>
        <v>122.58275504394425</v>
      </c>
      <c r="H10" s="216">
        <f>F10/D10*100</f>
        <v>117.64874676521706</v>
      </c>
      <c r="I10" s="43"/>
      <c r="J10" s="46"/>
    </row>
    <row r="11" spans="1:10">
      <c r="A11" s="186" t="s">
        <v>28</v>
      </c>
      <c r="B11" s="187" t="s">
        <v>29</v>
      </c>
      <c r="C11" s="188">
        <f>+C12+C34+C45+C51+C58+C65</f>
        <v>1748285.58</v>
      </c>
      <c r="D11" s="189">
        <f>+D12+D34+D45+D51+D58+D65</f>
        <v>1821606</v>
      </c>
      <c r="E11" s="189">
        <f>+E12+E34+E45+E51+E58+E65</f>
        <v>0</v>
      </c>
      <c r="F11" s="188">
        <f>+F12+F34+F45+F51+F58+F65</f>
        <v>2143096.63</v>
      </c>
      <c r="G11" s="219">
        <f>+F11/C11*100</f>
        <v>122.58275504394425</v>
      </c>
      <c r="H11" s="219">
        <f t="shared" ref="H11:H58" si="0">F11/D11*100</f>
        <v>117.64874676521706</v>
      </c>
      <c r="I11" s="159"/>
      <c r="J11" s="159"/>
    </row>
    <row r="12" spans="1:10">
      <c r="A12" s="174" t="s">
        <v>31</v>
      </c>
      <c r="B12" s="175" t="s">
        <v>32</v>
      </c>
      <c r="C12" s="171">
        <f>+C13+C15+C20+C23+C26+C29</f>
        <v>224096.12</v>
      </c>
      <c r="D12" s="154">
        <v>129697</v>
      </c>
      <c r="E12" s="154"/>
      <c r="F12" s="171">
        <f>+F13+F15+F20+F23+F26+F29</f>
        <v>201984.47999999998</v>
      </c>
      <c r="G12" s="171">
        <f>+F12/C12*100</f>
        <v>90.132966157557732</v>
      </c>
      <c r="H12" s="220">
        <f t="shared" si="0"/>
        <v>155.73566080942501</v>
      </c>
      <c r="I12" s="162"/>
      <c r="J12" s="162"/>
    </row>
    <row r="13" spans="1:10">
      <c r="A13" s="172" t="s">
        <v>262</v>
      </c>
      <c r="B13" s="173" t="s">
        <v>263</v>
      </c>
      <c r="C13" s="171">
        <f>+C14</f>
        <v>0</v>
      </c>
      <c r="D13" s="169"/>
      <c r="E13" s="169"/>
      <c r="F13" s="171">
        <f>+F14</f>
        <v>0</v>
      </c>
      <c r="G13" s="171"/>
      <c r="H13" s="220"/>
      <c r="I13" s="162"/>
      <c r="J13" s="162"/>
    </row>
    <row r="14" spans="1:10">
      <c r="A14" s="164" t="s">
        <v>264</v>
      </c>
      <c r="B14" s="163" t="s">
        <v>265</v>
      </c>
      <c r="C14" s="167">
        <v>0</v>
      </c>
      <c r="D14" s="169"/>
      <c r="E14" s="168"/>
      <c r="F14" s="167">
        <v>0</v>
      </c>
      <c r="G14" s="167"/>
      <c r="H14" s="220"/>
      <c r="I14" s="47"/>
      <c r="J14" s="48"/>
    </row>
    <row r="15" spans="1:10">
      <c r="A15" s="172" t="s">
        <v>33</v>
      </c>
      <c r="B15" s="173" t="s">
        <v>34</v>
      </c>
      <c r="C15" s="171">
        <f>SUM(C16:C19)</f>
        <v>12006.49</v>
      </c>
      <c r="D15" s="169"/>
      <c r="E15" s="169"/>
      <c r="F15" s="171">
        <f>SUM(F16:F19)</f>
        <v>37897.340000000004</v>
      </c>
      <c r="G15" s="171">
        <f t="shared" ref="G15:G60" si="1">+F15/C15*100</f>
        <v>315.64045778574757</v>
      </c>
      <c r="H15" s="220"/>
      <c r="I15" s="162"/>
      <c r="J15" s="162"/>
    </row>
    <row r="16" spans="1:10">
      <c r="A16" s="164" t="s">
        <v>266</v>
      </c>
      <c r="B16" s="163" t="s">
        <v>267</v>
      </c>
      <c r="C16" s="167">
        <v>12006.49</v>
      </c>
      <c r="D16" s="169"/>
      <c r="E16" s="168"/>
      <c r="F16" s="167">
        <v>5886.6</v>
      </c>
      <c r="G16" s="167">
        <f t="shared" si="1"/>
        <v>49.028483761698887</v>
      </c>
      <c r="H16" s="220"/>
      <c r="I16" s="47"/>
      <c r="J16" s="48"/>
    </row>
    <row r="17" spans="1:10">
      <c r="A17" s="164" t="s">
        <v>268</v>
      </c>
      <c r="B17" s="163" t="s">
        <v>269</v>
      </c>
      <c r="C17" s="167"/>
      <c r="D17" s="169"/>
      <c r="E17" s="168"/>
      <c r="F17" s="167">
        <v>32010.74</v>
      </c>
      <c r="G17" s="166"/>
      <c r="H17" s="220"/>
      <c r="I17" s="47"/>
      <c r="J17" s="48"/>
    </row>
    <row r="18" spans="1:10">
      <c r="A18" s="164" t="s">
        <v>35</v>
      </c>
      <c r="B18" s="163" t="s">
        <v>36</v>
      </c>
      <c r="C18" s="167"/>
      <c r="D18" s="169"/>
      <c r="E18" s="168"/>
      <c r="F18" s="167"/>
      <c r="G18" s="167"/>
      <c r="H18" s="220"/>
      <c r="I18" s="47"/>
      <c r="J18" s="48"/>
    </row>
    <row r="19" spans="1:10">
      <c r="A19" s="164" t="s">
        <v>37</v>
      </c>
      <c r="B19" s="163" t="s">
        <v>38</v>
      </c>
      <c r="C19" s="167"/>
      <c r="D19" s="169"/>
      <c r="E19" s="168"/>
      <c r="F19" s="167"/>
      <c r="G19" s="167"/>
      <c r="H19" s="220"/>
      <c r="I19" s="47"/>
      <c r="J19" s="48"/>
    </row>
    <row r="20" spans="1:10">
      <c r="A20" s="172" t="s">
        <v>270</v>
      </c>
      <c r="B20" s="173" t="s">
        <v>271</v>
      </c>
      <c r="C20" s="171">
        <f>+C21+C22</f>
        <v>0</v>
      </c>
      <c r="D20" s="169"/>
      <c r="E20" s="169"/>
      <c r="F20" s="171">
        <f>+F21+F22</f>
        <v>0</v>
      </c>
      <c r="G20" s="171"/>
      <c r="H20" s="220"/>
      <c r="I20" s="162"/>
      <c r="J20" s="162"/>
    </row>
    <row r="21" spans="1:10">
      <c r="A21" s="164" t="s">
        <v>272</v>
      </c>
      <c r="B21" s="163" t="s">
        <v>273</v>
      </c>
      <c r="C21" s="167"/>
      <c r="D21" s="169"/>
      <c r="E21" s="168"/>
      <c r="F21" s="167"/>
      <c r="G21" s="167"/>
      <c r="H21" s="220"/>
      <c r="I21" s="47"/>
      <c r="J21" s="48"/>
    </row>
    <row r="22" spans="1:10">
      <c r="A22" s="164" t="s">
        <v>274</v>
      </c>
      <c r="B22" s="163" t="s">
        <v>275</v>
      </c>
      <c r="C22" s="167"/>
      <c r="D22" s="169"/>
      <c r="E22" s="168"/>
      <c r="F22" s="167"/>
      <c r="G22" s="166"/>
      <c r="H22" s="220"/>
      <c r="I22" s="47"/>
      <c r="J22" s="48"/>
    </row>
    <row r="23" spans="1:10">
      <c r="A23" s="172" t="s">
        <v>276</v>
      </c>
      <c r="B23" s="173" t="s">
        <v>277</v>
      </c>
      <c r="C23" s="171">
        <f>+C24+C25</f>
        <v>9390.14</v>
      </c>
      <c r="D23" s="169"/>
      <c r="E23" s="169"/>
      <c r="F23" s="171">
        <f>+F24+F25</f>
        <v>13541.78</v>
      </c>
      <c r="G23" s="171">
        <f t="shared" si="1"/>
        <v>144.21275934118128</v>
      </c>
      <c r="H23" s="220"/>
      <c r="I23" s="162"/>
      <c r="J23" s="162"/>
    </row>
    <row r="24" spans="1:10" ht="25.5">
      <c r="A24" s="164" t="s">
        <v>278</v>
      </c>
      <c r="B24" s="163" t="s">
        <v>279</v>
      </c>
      <c r="C24" s="167">
        <v>9390.14</v>
      </c>
      <c r="D24" s="169"/>
      <c r="E24" s="168"/>
      <c r="F24" s="167">
        <v>13541.78</v>
      </c>
      <c r="G24" s="167">
        <f t="shared" si="1"/>
        <v>144.21275934118128</v>
      </c>
      <c r="H24" s="220"/>
      <c r="I24" s="47"/>
      <c r="J24" s="48"/>
    </row>
    <row r="25" spans="1:10" ht="25.5">
      <c r="A25" s="164" t="s">
        <v>280</v>
      </c>
      <c r="B25" s="163" t="s">
        <v>281</v>
      </c>
      <c r="C25" s="167"/>
      <c r="D25" s="169"/>
      <c r="E25" s="168"/>
      <c r="F25" s="167"/>
      <c r="G25" s="167"/>
      <c r="H25" s="220"/>
      <c r="I25" s="47"/>
      <c r="J25" s="48"/>
    </row>
    <row r="26" spans="1:10">
      <c r="A26" s="172" t="s">
        <v>282</v>
      </c>
      <c r="B26" s="173" t="s">
        <v>283</v>
      </c>
      <c r="C26" s="171">
        <f>+C27+C28</f>
        <v>0</v>
      </c>
      <c r="D26" s="169"/>
      <c r="E26" s="169"/>
      <c r="F26" s="171">
        <f>+F27+F28</f>
        <v>0</v>
      </c>
      <c r="G26" s="171"/>
      <c r="H26" s="220"/>
      <c r="I26" s="162"/>
      <c r="J26" s="162"/>
    </row>
    <row r="27" spans="1:10">
      <c r="A27" s="164" t="s">
        <v>284</v>
      </c>
      <c r="B27" s="163" t="s">
        <v>285</v>
      </c>
      <c r="C27" s="167"/>
      <c r="D27" s="169"/>
      <c r="E27" s="168"/>
      <c r="F27" s="167"/>
      <c r="G27" s="167"/>
      <c r="H27" s="220"/>
      <c r="I27" s="47"/>
      <c r="J27" s="48"/>
    </row>
    <row r="28" spans="1:10" ht="25.5">
      <c r="A28" s="164" t="s">
        <v>286</v>
      </c>
      <c r="B28" s="163" t="s">
        <v>287</v>
      </c>
      <c r="C28" s="167"/>
      <c r="D28" s="169"/>
      <c r="E28" s="168"/>
      <c r="F28" s="167"/>
      <c r="G28" s="167"/>
      <c r="H28" s="220"/>
      <c r="I28" s="47"/>
      <c r="J28" s="48"/>
    </row>
    <row r="29" spans="1:10">
      <c r="A29" s="172" t="s">
        <v>288</v>
      </c>
      <c r="B29" s="173" t="s">
        <v>194</v>
      </c>
      <c r="C29" s="171">
        <f>SUM(C30:C33)</f>
        <v>202699.49</v>
      </c>
      <c r="D29" s="169"/>
      <c r="E29" s="169"/>
      <c r="F29" s="171">
        <f>SUM(F30:F33)</f>
        <v>150545.35999999999</v>
      </c>
      <c r="G29" s="171">
        <f t="shared" si="1"/>
        <v>74.27022140016237</v>
      </c>
      <c r="H29" s="220"/>
      <c r="I29" s="162"/>
      <c r="J29" s="162"/>
    </row>
    <row r="30" spans="1:10">
      <c r="A30" s="164" t="s">
        <v>289</v>
      </c>
      <c r="B30" s="163" t="s">
        <v>196</v>
      </c>
      <c r="C30" s="167">
        <v>181463.84</v>
      </c>
      <c r="D30" s="169"/>
      <c r="E30" s="169"/>
      <c r="F30" s="167">
        <v>150545.35999999999</v>
      </c>
      <c r="G30" s="167">
        <f t="shared" si="1"/>
        <v>82.961630261984979</v>
      </c>
      <c r="H30" s="220"/>
      <c r="I30" s="48"/>
      <c r="J30" s="48"/>
    </row>
    <row r="31" spans="1:10">
      <c r="A31" s="164" t="s">
        <v>290</v>
      </c>
      <c r="B31" s="163" t="s">
        <v>198</v>
      </c>
      <c r="C31" s="167">
        <v>21235.65</v>
      </c>
      <c r="D31" s="169"/>
      <c r="E31" s="169"/>
      <c r="F31" s="167">
        <v>0</v>
      </c>
      <c r="G31" s="167">
        <f t="shared" si="1"/>
        <v>0</v>
      </c>
      <c r="H31" s="220"/>
      <c r="I31" s="48"/>
      <c r="J31" s="48"/>
    </row>
    <row r="32" spans="1:10" ht="25.5">
      <c r="A32" s="164" t="s">
        <v>291</v>
      </c>
      <c r="B32" s="163" t="s">
        <v>292</v>
      </c>
      <c r="C32" s="167"/>
      <c r="D32" s="169"/>
      <c r="E32" s="169"/>
      <c r="F32" s="167"/>
      <c r="G32" s="167"/>
      <c r="H32" s="220"/>
      <c r="I32" s="48"/>
      <c r="J32" s="48"/>
    </row>
    <row r="33" spans="1:10" ht="25.5">
      <c r="A33" s="164" t="s">
        <v>293</v>
      </c>
      <c r="B33" s="163" t="s">
        <v>200</v>
      </c>
      <c r="C33" s="167"/>
      <c r="D33" s="169"/>
      <c r="E33" s="169"/>
      <c r="F33" s="167"/>
      <c r="G33" s="167"/>
      <c r="H33" s="220"/>
      <c r="I33" s="48"/>
      <c r="J33" s="48"/>
    </row>
    <row r="34" spans="1:10">
      <c r="A34" s="174" t="s">
        <v>39</v>
      </c>
      <c r="B34" s="175" t="s">
        <v>40</v>
      </c>
      <c r="C34" s="171">
        <f>+C35+C42</f>
        <v>1.91</v>
      </c>
      <c r="D34" s="154">
        <f>+D35+D42</f>
        <v>0</v>
      </c>
      <c r="E34" s="154"/>
      <c r="F34" s="171">
        <f>+F35+F42</f>
        <v>1.05</v>
      </c>
      <c r="G34" s="171">
        <f>+F34/C34*100</f>
        <v>54.973821989528801</v>
      </c>
      <c r="H34" s="220"/>
      <c r="I34" s="162"/>
      <c r="J34" s="162"/>
    </row>
    <row r="35" spans="1:10">
      <c r="A35" s="172" t="s">
        <v>41</v>
      </c>
      <c r="B35" s="173" t="s">
        <v>42</v>
      </c>
      <c r="C35" s="171">
        <f>SUM(C36:C41)</f>
        <v>1.91</v>
      </c>
      <c r="D35" s="169"/>
      <c r="E35" s="169"/>
      <c r="F35" s="171">
        <f>SUM(F36:F41)</f>
        <v>1.05</v>
      </c>
      <c r="G35" s="171">
        <f t="shared" si="1"/>
        <v>54.973821989528801</v>
      </c>
      <c r="H35" s="220"/>
      <c r="I35" s="162"/>
      <c r="J35" s="162"/>
    </row>
    <row r="36" spans="1:10">
      <c r="A36" s="164" t="s">
        <v>294</v>
      </c>
      <c r="B36" s="163" t="s">
        <v>295</v>
      </c>
      <c r="C36" s="167">
        <v>1.91</v>
      </c>
      <c r="D36" s="169"/>
      <c r="E36" s="169"/>
      <c r="F36" s="167">
        <v>1.05</v>
      </c>
      <c r="G36" s="167">
        <f t="shared" si="1"/>
        <v>54.973821989528801</v>
      </c>
      <c r="H36" s="220"/>
      <c r="I36" s="48"/>
      <c r="J36" s="48"/>
    </row>
    <row r="37" spans="1:10">
      <c r="A37" s="164" t="s">
        <v>296</v>
      </c>
      <c r="B37" s="163" t="s">
        <v>297</v>
      </c>
      <c r="C37" s="167"/>
      <c r="D37" s="169"/>
      <c r="E37" s="169"/>
      <c r="F37" s="167"/>
      <c r="G37" s="167"/>
      <c r="H37" s="220"/>
      <c r="I37" s="48"/>
      <c r="J37" s="48"/>
    </row>
    <row r="38" spans="1:10" ht="25.5">
      <c r="A38" s="164" t="s">
        <v>298</v>
      </c>
      <c r="B38" s="163" t="s">
        <v>299</v>
      </c>
      <c r="C38" s="167"/>
      <c r="D38" s="169"/>
      <c r="E38" s="169"/>
      <c r="F38" s="167"/>
      <c r="G38" s="167"/>
      <c r="H38" s="220"/>
      <c r="I38" s="48"/>
      <c r="J38" s="48"/>
    </row>
    <row r="39" spans="1:10">
      <c r="A39" s="164" t="s">
        <v>300</v>
      </c>
      <c r="B39" s="163" t="s">
        <v>301</v>
      </c>
      <c r="C39" s="167"/>
      <c r="D39" s="169"/>
      <c r="E39" s="169"/>
      <c r="F39" s="167"/>
      <c r="G39" s="167"/>
      <c r="H39" s="220"/>
      <c r="I39" s="48"/>
      <c r="J39" s="48"/>
    </row>
    <row r="40" spans="1:10" ht="25.5">
      <c r="A40" s="164" t="s">
        <v>43</v>
      </c>
      <c r="B40" s="163" t="s">
        <v>44</v>
      </c>
      <c r="C40" s="167"/>
      <c r="D40" s="169"/>
      <c r="E40" s="169"/>
      <c r="F40" s="167"/>
      <c r="G40" s="167"/>
      <c r="H40" s="220"/>
      <c r="I40" s="48"/>
      <c r="J40" s="48"/>
    </row>
    <row r="41" spans="1:10">
      <c r="A41" s="164" t="s">
        <v>302</v>
      </c>
      <c r="B41" s="163" t="s">
        <v>303</v>
      </c>
      <c r="C41" s="167"/>
      <c r="D41" s="169"/>
      <c r="E41" s="169"/>
      <c r="F41" s="167"/>
      <c r="G41" s="167"/>
      <c r="H41" s="220"/>
      <c r="I41" s="48"/>
      <c r="J41" s="48"/>
    </row>
    <row r="42" spans="1:10">
      <c r="A42" s="172" t="s">
        <v>304</v>
      </c>
      <c r="B42" s="173" t="s">
        <v>305</v>
      </c>
      <c r="C42" s="171">
        <f>+C43+C44</f>
        <v>0</v>
      </c>
      <c r="D42" s="169"/>
      <c r="E42" s="169"/>
      <c r="F42" s="171">
        <f>+F43+F44</f>
        <v>0</v>
      </c>
      <c r="G42" s="171"/>
      <c r="H42" s="220"/>
      <c r="I42" s="162"/>
      <c r="J42" s="162"/>
    </row>
    <row r="43" spans="1:10">
      <c r="A43" s="164" t="s">
        <v>306</v>
      </c>
      <c r="B43" s="163" t="s">
        <v>307</v>
      </c>
      <c r="C43" s="167"/>
      <c r="D43" s="169"/>
      <c r="E43" s="169"/>
      <c r="F43" s="167"/>
      <c r="G43" s="167"/>
      <c r="H43" s="220"/>
      <c r="I43" s="48"/>
      <c r="J43" s="48"/>
    </row>
    <row r="44" spans="1:10">
      <c r="A44" s="164" t="s">
        <v>308</v>
      </c>
      <c r="B44" s="163" t="s">
        <v>309</v>
      </c>
      <c r="C44" s="167"/>
      <c r="D44" s="169"/>
      <c r="E44" s="169"/>
      <c r="F44" s="167"/>
      <c r="G44" s="167"/>
      <c r="H44" s="220"/>
      <c r="I44" s="48"/>
      <c r="J44" s="48"/>
    </row>
    <row r="45" spans="1:10" ht="25.5">
      <c r="A45" s="174" t="s">
        <v>45</v>
      </c>
      <c r="B45" s="175" t="s">
        <v>46</v>
      </c>
      <c r="C45" s="171">
        <f>+C46+C48</f>
        <v>0</v>
      </c>
      <c r="D45" s="154">
        <f>+D46+D48</f>
        <v>0</v>
      </c>
      <c r="E45" s="154"/>
      <c r="F45" s="171">
        <f>+F46+F48</f>
        <v>0</v>
      </c>
      <c r="G45" s="171"/>
      <c r="H45" s="220"/>
      <c r="I45" s="162"/>
      <c r="J45" s="162"/>
    </row>
    <row r="46" spans="1:10">
      <c r="A46" s="172" t="s">
        <v>310</v>
      </c>
      <c r="B46" s="173" t="s">
        <v>311</v>
      </c>
      <c r="C46" s="171">
        <f>+C47</f>
        <v>0</v>
      </c>
      <c r="D46" s="169"/>
      <c r="E46" s="169"/>
      <c r="F46" s="171">
        <f>+F47</f>
        <v>0</v>
      </c>
      <c r="G46" s="171"/>
      <c r="H46" s="220"/>
      <c r="I46" s="162"/>
      <c r="J46" s="162"/>
    </row>
    <row r="47" spans="1:10">
      <c r="A47" s="164" t="s">
        <v>312</v>
      </c>
      <c r="B47" s="163" t="s">
        <v>313</v>
      </c>
      <c r="C47" s="167"/>
      <c r="D47" s="169"/>
      <c r="E47" s="169"/>
      <c r="F47" s="167"/>
      <c r="G47" s="167"/>
      <c r="H47" s="220"/>
      <c r="I47" s="48"/>
      <c r="J47" s="48"/>
    </row>
    <row r="48" spans="1:10">
      <c r="A48" s="172" t="s">
        <v>47</v>
      </c>
      <c r="B48" s="173" t="s">
        <v>48</v>
      </c>
      <c r="C48" s="171">
        <f>+C49+C50</f>
        <v>0</v>
      </c>
      <c r="D48" s="169"/>
      <c r="E48" s="169"/>
      <c r="F48" s="171">
        <f>+F49+F50</f>
        <v>0</v>
      </c>
      <c r="G48" s="171"/>
      <c r="H48" s="220"/>
      <c r="I48" s="162"/>
      <c r="J48" s="162"/>
    </row>
    <row r="49" spans="1:10">
      <c r="A49" s="164" t="s">
        <v>314</v>
      </c>
      <c r="B49" s="163" t="s">
        <v>315</v>
      </c>
      <c r="C49" s="167"/>
      <c r="D49" s="169"/>
      <c r="E49" s="169"/>
      <c r="F49" s="167"/>
      <c r="G49" s="167"/>
      <c r="H49" s="220"/>
      <c r="I49" s="48"/>
      <c r="J49" s="48"/>
    </row>
    <row r="50" spans="1:10">
      <c r="A50" s="164" t="s">
        <v>49</v>
      </c>
      <c r="B50" s="163" t="s">
        <v>50</v>
      </c>
      <c r="C50" s="167"/>
      <c r="D50" s="169"/>
      <c r="E50" s="169"/>
      <c r="F50" s="167"/>
      <c r="G50" s="167"/>
      <c r="H50" s="220"/>
      <c r="I50" s="48"/>
      <c r="J50" s="48"/>
    </row>
    <row r="51" spans="1:10" ht="25.5">
      <c r="A51" s="174" t="s">
        <v>316</v>
      </c>
      <c r="B51" s="175" t="s">
        <v>317</v>
      </c>
      <c r="C51" s="171">
        <f>+C52+C55</f>
        <v>198639.63</v>
      </c>
      <c r="D51" s="154">
        <v>164842</v>
      </c>
      <c r="E51" s="154"/>
      <c r="F51" s="171">
        <f>+F52+F55</f>
        <v>517753.59999999998</v>
      </c>
      <c r="G51" s="171">
        <f>+F51/C51*100</f>
        <v>260.64970016305409</v>
      </c>
      <c r="H51" s="220">
        <f t="shared" si="0"/>
        <v>314.0908263670666</v>
      </c>
      <c r="I51" s="162"/>
      <c r="J51" s="162"/>
    </row>
    <row r="52" spans="1:10">
      <c r="A52" s="172" t="s">
        <v>318</v>
      </c>
      <c r="B52" s="173" t="s">
        <v>319</v>
      </c>
      <c r="C52" s="171">
        <f>+C53+C54</f>
        <v>189548.12</v>
      </c>
      <c r="D52" s="169"/>
      <c r="E52" s="169"/>
      <c r="F52" s="171">
        <f>+F53+F54</f>
        <v>514553.59999999998</v>
      </c>
      <c r="G52" s="171">
        <f t="shared" si="1"/>
        <v>271.46330968621584</v>
      </c>
      <c r="H52" s="220"/>
      <c r="I52" s="162"/>
      <c r="J52" s="162"/>
    </row>
    <row r="53" spans="1:10">
      <c r="A53" s="164" t="s">
        <v>320</v>
      </c>
      <c r="B53" s="163" t="s">
        <v>321</v>
      </c>
      <c r="C53" s="167">
        <v>6554.36</v>
      </c>
      <c r="D53" s="169"/>
      <c r="E53" s="169"/>
      <c r="F53" s="167">
        <v>6848.85</v>
      </c>
      <c r="G53" s="167">
        <f t="shared" si="1"/>
        <v>104.49303974758789</v>
      </c>
      <c r="H53" s="220"/>
      <c r="I53" s="48"/>
      <c r="J53" s="48"/>
    </row>
    <row r="54" spans="1:10">
      <c r="A54" s="164" t="s">
        <v>322</v>
      </c>
      <c r="B54" s="163" t="s">
        <v>323</v>
      </c>
      <c r="C54" s="167">
        <v>182993.76</v>
      </c>
      <c r="D54" s="169"/>
      <c r="E54" s="169"/>
      <c r="F54" s="167">
        <v>507704.75</v>
      </c>
      <c r="G54" s="167">
        <f t="shared" si="1"/>
        <v>277.44374999453532</v>
      </c>
      <c r="H54" s="220"/>
      <c r="I54" s="48"/>
      <c r="J54" s="48"/>
    </row>
    <row r="55" spans="1:10">
      <c r="A55" s="172" t="s">
        <v>324</v>
      </c>
      <c r="B55" s="173" t="s">
        <v>325</v>
      </c>
      <c r="C55" s="171">
        <f>+C56+C57</f>
        <v>9091.51</v>
      </c>
      <c r="D55" s="169"/>
      <c r="E55" s="169"/>
      <c r="F55" s="171">
        <f>+F56+F57</f>
        <v>3200</v>
      </c>
      <c r="G55" s="171">
        <f t="shared" si="1"/>
        <v>35.197673433786022</v>
      </c>
      <c r="H55" s="220"/>
      <c r="I55" s="162"/>
      <c r="J55" s="162"/>
    </row>
    <row r="56" spans="1:10">
      <c r="A56" s="164" t="s">
        <v>326</v>
      </c>
      <c r="B56" s="163" t="s">
        <v>210</v>
      </c>
      <c r="C56" s="167">
        <v>9091.51</v>
      </c>
      <c r="D56" s="169"/>
      <c r="E56" s="169"/>
      <c r="F56" s="167">
        <v>2700</v>
      </c>
      <c r="G56" s="167">
        <f t="shared" si="1"/>
        <v>29.698036959756958</v>
      </c>
      <c r="H56" s="220"/>
      <c r="I56" s="48"/>
      <c r="J56" s="48"/>
    </row>
    <row r="57" spans="1:10">
      <c r="A57" s="164" t="s">
        <v>327</v>
      </c>
      <c r="B57" s="163" t="s">
        <v>216</v>
      </c>
      <c r="C57" s="167"/>
      <c r="D57" s="169"/>
      <c r="E57" s="169"/>
      <c r="F57" s="167">
        <v>500</v>
      </c>
      <c r="G57" s="167"/>
      <c r="H57" s="220"/>
      <c r="I57" s="48"/>
      <c r="J57" s="48"/>
    </row>
    <row r="58" spans="1:10">
      <c r="A58" s="174">
        <v>67</v>
      </c>
      <c r="B58" s="175" t="s">
        <v>539</v>
      </c>
      <c r="C58" s="171">
        <f>+C59+C63</f>
        <v>1325547.92</v>
      </c>
      <c r="D58" s="154">
        <v>1527067</v>
      </c>
      <c r="E58" s="154"/>
      <c r="F58" s="171">
        <f>+F59+F63</f>
        <v>1423357.5</v>
      </c>
      <c r="G58" s="171">
        <f>+F58/C58*100</f>
        <v>107.3788037779879</v>
      </c>
      <c r="H58" s="220">
        <f t="shared" si="0"/>
        <v>93.208582203662317</v>
      </c>
      <c r="I58" s="162"/>
      <c r="J58" s="162"/>
    </row>
    <row r="59" spans="1:10">
      <c r="A59" s="172">
        <v>671</v>
      </c>
      <c r="B59" s="173" t="s">
        <v>539</v>
      </c>
      <c r="C59" s="171">
        <f>+C60+C61+C62</f>
        <v>1325547.92</v>
      </c>
      <c r="D59" s="169"/>
      <c r="E59" s="169"/>
      <c r="F59" s="171">
        <f>+F60+F61+F62</f>
        <v>1423357.5</v>
      </c>
      <c r="G59" s="171">
        <f t="shared" si="1"/>
        <v>107.3788037779879</v>
      </c>
      <c r="H59" s="220"/>
      <c r="I59" s="162"/>
      <c r="J59" s="162"/>
    </row>
    <row r="60" spans="1:10">
      <c r="A60" s="164">
        <v>6711</v>
      </c>
      <c r="B60" s="163" t="s">
        <v>540</v>
      </c>
      <c r="C60" s="167">
        <v>1325547.92</v>
      </c>
      <c r="D60" s="169"/>
      <c r="E60" s="169"/>
      <c r="F60" s="167">
        <v>1423357.5</v>
      </c>
      <c r="G60" s="167">
        <f t="shared" si="1"/>
        <v>107.3788037779879</v>
      </c>
      <c r="H60" s="220"/>
      <c r="I60" s="162"/>
      <c r="J60" s="162"/>
    </row>
    <row r="61" spans="1:10">
      <c r="A61" s="164">
        <v>3712</v>
      </c>
      <c r="B61" s="163" t="s">
        <v>540</v>
      </c>
      <c r="C61" s="167"/>
      <c r="D61" s="169"/>
      <c r="E61" s="169"/>
      <c r="F61" s="167"/>
      <c r="G61" s="167"/>
      <c r="H61" s="220"/>
      <c r="I61" s="162"/>
      <c r="J61" s="162"/>
    </row>
    <row r="62" spans="1:10">
      <c r="A62" s="164">
        <v>3714</v>
      </c>
      <c r="B62" s="163" t="s">
        <v>541</v>
      </c>
      <c r="C62" s="167"/>
      <c r="D62" s="169"/>
      <c r="E62" s="169"/>
      <c r="F62" s="167"/>
      <c r="G62" s="167"/>
      <c r="H62" s="218"/>
      <c r="I62" s="162"/>
      <c r="J62" s="162"/>
    </row>
    <row r="63" spans="1:10">
      <c r="A63" s="172">
        <v>673</v>
      </c>
      <c r="B63" s="173" t="s">
        <v>551</v>
      </c>
      <c r="C63" s="171">
        <f>+C64</f>
        <v>0</v>
      </c>
      <c r="D63" s="169"/>
      <c r="E63" s="169"/>
      <c r="F63" s="171">
        <f>+F64</f>
        <v>0</v>
      </c>
      <c r="G63" s="171"/>
      <c r="H63" s="218"/>
      <c r="I63" s="162"/>
      <c r="J63" s="162"/>
    </row>
    <row r="64" spans="1:10">
      <c r="A64" s="164">
        <v>6731</v>
      </c>
      <c r="B64" s="163" t="s">
        <v>551</v>
      </c>
      <c r="C64" s="167"/>
      <c r="D64" s="169"/>
      <c r="E64" s="169"/>
      <c r="F64" s="167"/>
      <c r="G64" s="167"/>
      <c r="H64" s="218"/>
      <c r="I64" s="162"/>
      <c r="J64" s="162"/>
    </row>
    <row r="65" spans="1:10">
      <c r="A65" s="174" t="s">
        <v>328</v>
      </c>
      <c r="B65" s="175" t="s">
        <v>329</v>
      </c>
      <c r="C65" s="171">
        <f>+C66+C68</f>
        <v>0</v>
      </c>
      <c r="D65" s="154">
        <f>+D66+D68</f>
        <v>0</v>
      </c>
      <c r="E65" s="154"/>
      <c r="F65" s="171">
        <f>+F66+F68</f>
        <v>0</v>
      </c>
      <c r="G65" s="171"/>
      <c r="H65" s="218"/>
      <c r="I65" s="162"/>
      <c r="J65" s="162"/>
    </row>
    <row r="66" spans="1:10">
      <c r="A66" s="172" t="s">
        <v>330</v>
      </c>
      <c r="B66" s="173" t="s">
        <v>331</v>
      </c>
      <c r="C66" s="171">
        <f>+C67</f>
        <v>0</v>
      </c>
      <c r="D66" s="169"/>
      <c r="E66" s="169"/>
      <c r="F66" s="171">
        <f>+F67</f>
        <v>0</v>
      </c>
      <c r="G66" s="171"/>
      <c r="H66" s="218"/>
      <c r="I66" s="162"/>
      <c r="J66" s="162"/>
    </row>
    <row r="67" spans="1:10">
      <c r="A67" s="164" t="s">
        <v>332</v>
      </c>
      <c r="B67" s="163" t="s">
        <v>333</v>
      </c>
      <c r="C67" s="167"/>
      <c r="D67" s="169"/>
      <c r="E67" s="169"/>
      <c r="F67" s="167"/>
      <c r="G67" s="167"/>
      <c r="H67" s="218"/>
      <c r="I67" s="48"/>
      <c r="J67" s="48"/>
    </row>
    <row r="68" spans="1:10">
      <c r="A68" s="172" t="s">
        <v>334</v>
      </c>
      <c r="B68" s="173" t="s">
        <v>335</v>
      </c>
      <c r="C68" s="171">
        <f>+C69</f>
        <v>0</v>
      </c>
      <c r="D68" s="169"/>
      <c r="E68" s="169"/>
      <c r="F68" s="171">
        <f>+F69</f>
        <v>0</v>
      </c>
      <c r="G68" s="171"/>
      <c r="H68" s="218"/>
      <c r="I68" s="162"/>
      <c r="J68" s="162"/>
    </row>
    <row r="69" spans="1:10">
      <c r="A69" s="164" t="s">
        <v>336</v>
      </c>
      <c r="B69" s="163" t="s">
        <v>335</v>
      </c>
      <c r="C69" s="167"/>
      <c r="D69" s="169"/>
      <c r="E69" s="169"/>
      <c r="F69" s="167"/>
      <c r="G69" s="167"/>
      <c r="H69" s="218"/>
      <c r="I69" s="48"/>
      <c r="J69" s="48"/>
    </row>
    <row r="70" spans="1:10" ht="18.75" customHeight="1">
      <c r="A70" s="221" t="s">
        <v>337</v>
      </c>
      <c r="B70" s="222" t="s">
        <v>338</v>
      </c>
      <c r="C70" s="183">
        <f>+C71+C76</f>
        <v>0</v>
      </c>
      <c r="D70" s="184">
        <f>+D71+D76</f>
        <v>0</v>
      </c>
      <c r="E70" s="184">
        <f>+E71+E76</f>
        <v>0</v>
      </c>
      <c r="F70" s="183">
        <f>+F71+F76</f>
        <v>0</v>
      </c>
      <c r="G70" s="216"/>
      <c r="H70" s="216"/>
      <c r="I70" s="159"/>
      <c r="J70" s="159"/>
    </row>
    <row r="71" spans="1:10">
      <c r="A71" s="174" t="s">
        <v>339</v>
      </c>
      <c r="B71" s="175" t="s">
        <v>340</v>
      </c>
      <c r="C71" s="171">
        <f>+C72+C74</f>
        <v>0</v>
      </c>
      <c r="D71" s="154">
        <f>+D72+D74</f>
        <v>0</v>
      </c>
      <c r="E71" s="154"/>
      <c r="F71" s="171">
        <f>+F72+F74</f>
        <v>0</v>
      </c>
      <c r="G71" s="171"/>
      <c r="H71" s="218"/>
      <c r="I71" s="162"/>
      <c r="J71" s="162"/>
    </row>
    <row r="72" spans="1:10">
      <c r="A72" s="172" t="s">
        <v>341</v>
      </c>
      <c r="B72" s="173" t="s">
        <v>342</v>
      </c>
      <c r="C72" s="171">
        <f>+C73</f>
        <v>0</v>
      </c>
      <c r="D72" s="169"/>
      <c r="E72" s="169"/>
      <c r="F72" s="171">
        <f>+F73</f>
        <v>0</v>
      </c>
      <c r="G72" s="171"/>
      <c r="H72" s="218"/>
      <c r="I72" s="162"/>
      <c r="J72" s="162"/>
    </row>
    <row r="73" spans="1:10">
      <c r="A73" s="164" t="s">
        <v>343</v>
      </c>
      <c r="B73" s="163" t="s">
        <v>344</v>
      </c>
      <c r="C73" s="167"/>
      <c r="D73" s="169"/>
      <c r="E73" s="169"/>
      <c r="F73" s="167"/>
      <c r="G73" s="167"/>
      <c r="H73" s="218"/>
      <c r="I73" s="48"/>
      <c r="J73" s="48"/>
    </row>
    <row r="74" spans="1:10">
      <c r="A74" s="172" t="s">
        <v>345</v>
      </c>
      <c r="B74" s="173" t="s">
        <v>346</v>
      </c>
      <c r="C74" s="171">
        <f>+C75</f>
        <v>0</v>
      </c>
      <c r="D74" s="169"/>
      <c r="E74" s="169"/>
      <c r="F74" s="171">
        <f>+F75</f>
        <v>0</v>
      </c>
      <c r="G74" s="171"/>
      <c r="H74" s="218"/>
      <c r="I74" s="162"/>
      <c r="J74" s="162"/>
    </row>
    <row r="75" spans="1:10">
      <c r="A75" s="164" t="s">
        <v>347</v>
      </c>
      <c r="B75" s="163" t="s">
        <v>348</v>
      </c>
      <c r="C75" s="167"/>
      <c r="D75" s="169"/>
      <c r="E75" s="169"/>
      <c r="F75" s="167"/>
      <c r="G75" s="167"/>
      <c r="H75" s="218"/>
      <c r="I75" s="48"/>
      <c r="J75" s="48"/>
    </row>
    <row r="76" spans="1:10">
      <c r="A76" s="174" t="s">
        <v>349</v>
      </c>
      <c r="B76" s="175" t="s">
        <v>350</v>
      </c>
      <c r="C76" s="171">
        <f>+C77+C80+C84+C87</f>
        <v>0</v>
      </c>
      <c r="D76" s="154">
        <f>+D77+D80+D84+D87</f>
        <v>0</v>
      </c>
      <c r="E76" s="154"/>
      <c r="F76" s="171">
        <f>+F77+F80+F84+F87</f>
        <v>0</v>
      </c>
      <c r="G76" s="171"/>
      <c r="H76" s="218"/>
      <c r="I76" s="48"/>
      <c r="J76" s="48"/>
    </row>
    <row r="77" spans="1:10">
      <c r="A77" s="172" t="s">
        <v>351</v>
      </c>
      <c r="B77" s="173" t="s">
        <v>352</v>
      </c>
      <c r="C77" s="171">
        <f>+C78+C79</f>
        <v>0</v>
      </c>
      <c r="D77" s="169"/>
      <c r="E77" s="169"/>
      <c r="F77" s="171">
        <f>+F78+F79</f>
        <v>0</v>
      </c>
      <c r="G77" s="171"/>
      <c r="H77" s="218"/>
      <c r="I77" s="162"/>
      <c r="J77" s="162"/>
    </row>
    <row r="78" spans="1:10">
      <c r="A78" s="164" t="s">
        <v>353</v>
      </c>
      <c r="B78" s="163" t="s">
        <v>354</v>
      </c>
      <c r="C78" s="167"/>
      <c r="D78" s="169"/>
      <c r="E78" s="169"/>
      <c r="F78" s="167"/>
      <c r="G78" s="167"/>
      <c r="H78" s="218"/>
      <c r="I78" s="48"/>
      <c r="J78" s="48"/>
    </row>
    <row r="79" spans="1:10">
      <c r="A79" s="164" t="s">
        <v>355</v>
      </c>
      <c r="B79" s="163" t="s">
        <v>236</v>
      </c>
      <c r="C79" s="167"/>
      <c r="D79" s="169"/>
      <c r="E79" s="169"/>
      <c r="F79" s="167"/>
      <c r="G79" s="167"/>
      <c r="H79" s="218"/>
      <c r="I79" s="48"/>
      <c r="J79" s="48"/>
    </row>
    <row r="80" spans="1:10">
      <c r="A80" s="172" t="s">
        <v>356</v>
      </c>
      <c r="B80" s="173" t="s">
        <v>357</v>
      </c>
      <c r="C80" s="171">
        <f>+C81+C82+C83</f>
        <v>0</v>
      </c>
      <c r="D80" s="169"/>
      <c r="E80" s="169"/>
      <c r="F80" s="171">
        <f>+F81+F82+F83</f>
        <v>0</v>
      </c>
      <c r="G80" s="171"/>
      <c r="H80" s="218"/>
      <c r="I80" s="162"/>
      <c r="J80" s="162"/>
    </row>
    <row r="81" spans="1:10">
      <c r="A81" s="164" t="s">
        <v>358</v>
      </c>
      <c r="B81" s="163" t="s">
        <v>240</v>
      </c>
      <c r="C81" s="167"/>
      <c r="D81" s="169"/>
      <c r="E81" s="169"/>
      <c r="F81" s="167"/>
      <c r="G81" s="167"/>
      <c r="H81" s="218"/>
      <c r="I81" s="48"/>
      <c r="J81" s="48"/>
    </row>
    <row r="82" spans="1:10">
      <c r="A82" s="164" t="s">
        <v>359</v>
      </c>
      <c r="B82" s="163" t="s">
        <v>360</v>
      </c>
      <c r="C82" s="167"/>
      <c r="D82" s="169"/>
      <c r="E82" s="169"/>
      <c r="F82" s="167"/>
      <c r="G82" s="167"/>
      <c r="H82" s="218"/>
      <c r="I82" s="48"/>
      <c r="J82" s="48"/>
    </row>
    <row r="83" spans="1:10">
      <c r="A83" s="164" t="s">
        <v>361</v>
      </c>
      <c r="B83" s="163" t="s">
        <v>362</v>
      </c>
      <c r="C83" s="167"/>
      <c r="D83" s="169"/>
      <c r="E83" s="169"/>
      <c r="F83" s="167"/>
      <c r="G83" s="167"/>
      <c r="H83" s="218"/>
      <c r="I83" s="48"/>
      <c r="J83" s="48"/>
    </row>
    <row r="84" spans="1:10">
      <c r="A84" s="172" t="s">
        <v>363</v>
      </c>
      <c r="B84" s="173" t="s">
        <v>364</v>
      </c>
      <c r="C84" s="171">
        <f>+C85+C86</f>
        <v>0</v>
      </c>
      <c r="D84" s="169"/>
      <c r="E84" s="169"/>
      <c r="F84" s="171">
        <f>+F85+F86</f>
        <v>0</v>
      </c>
      <c r="G84" s="171"/>
      <c r="H84" s="218"/>
      <c r="I84" s="48"/>
      <c r="J84" s="48"/>
    </row>
    <row r="85" spans="1:10">
      <c r="A85" s="164" t="s">
        <v>365</v>
      </c>
      <c r="B85" s="163" t="s">
        <v>366</v>
      </c>
      <c r="C85" s="167"/>
      <c r="D85" s="169"/>
      <c r="E85" s="169"/>
      <c r="F85" s="167"/>
      <c r="G85" s="167"/>
      <c r="H85" s="218"/>
      <c r="I85" s="48"/>
      <c r="J85" s="48"/>
    </row>
    <row r="86" spans="1:10">
      <c r="A86" s="164" t="s">
        <v>367</v>
      </c>
      <c r="B86" s="163" t="s">
        <v>368</v>
      </c>
      <c r="C86" s="167"/>
      <c r="D86" s="169"/>
      <c r="E86" s="169"/>
      <c r="F86" s="167"/>
      <c r="G86" s="167"/>
      <c r="H86" s="218"/>
      <c r="I86" s="48"/>
      <c r="J86" s="48"/>
    </row>
    <row r="87" spans="1:10">
      <c r="A87" s="172" t="s">
        <v>369</v>
      </c>
      <c r="B87" s="173" t="s">
        <v>370</v>
      </c>
      <c r="C87" s="171">
        <f>+C88</f>
        <v>0</v>
      </c>
      <c r="D87" s="169"/>
      <c r="E87" s="169"/>
      <c r="F87" s="171">
        <f>+F88</f>
        <v>0</v>
      </c>
      <c r="G87" s="171"/>
      <c r="H87" s="218"/>
      <c r="I87" s="48"/>
      <c r="J87" s="48"/>
    </row>
    <row r="88" spans="1:10">
      <c r="A88" s="164" t="s">
        <v>371</v>
      </c>
      <c r="B88" s="163" t="s">
        <v>372</v>
      </c>
      <c r="C88" s="167"/>
      <c r="D88" s="169"/>
      <c r="E88" s="169"/>
      <c r="F88" s="167"/>
      <c r="G88" s="167"/>
      <c r="H88" s="218"/>
      <c r="I88" s="48"/>
      <c r="J88" s="48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8"/>
  <sheetViews>
    <sheetView zoomScale="90" zoomScaleNormal="90" workbookViewId="0">
      <pane xSplit="2" ySplit="14" topLeftCell="C15" activePane="bottomRight" state="frozen"/>
      <selection pane="topRight" activeCell="C1" sqref="C1"/>
      <selection pane="bottomLeft" activeCell="A10" sqref="A10"/>
      <selection pane="bottomRight" activeCell="A7" sqref="A7:XFD9"/>
    </sheetView>
  </sheetViews>
  <sheetFormatPr defaultRowHeight="12.75"/>
  <cols>
    <col min="1" max="1" width="16.7109375" style="32" customWidth="1"/>
    <col min="2" max="2" width="48.140625" style="35" customWidth="1"/>
    <col min="3" max="3" width="26.5703125" style="36" customWidth="1"/>
    <col min="4" max="5" width="17.5703125" style="37" customWidth="1"/>
    <col min="6" max="6" width="26.5703125" style="36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>
      <c r="A1" s="307" t="s">
        <v>0</v>
      </c>
      <c r="B1" s="307"/>
      <c r="C1" s="307"/>
      <c r="D1" s="307"/>
      <c r="E1" s="307"/>
      <c r="F1" s="307"/>
      <c r="G1" s="307"/>
      <c r="H1" s="307"/>
      <c r="I1" s="38"/>
      <c r="J1" s="38"/>
      <c r="K1" s="38"/>
      <c r="L1" s="157"/>
      <c r="M1" s="157"/>
      <c r="N1" s="157"/>
      <c r="O1" s="157"/>
    </row>
    <row r="2" spans="1:15" ht="18" hidden="1">
      <c r="A2" s="160"/>
      <c r="B2" s="160"/>
      <c r="C2" s="160"/>
      <c r="D2" s="160"/>
      <c r="E2" s="160"/>
      <c r="F2" s="160"/>
      <c r="G2" s="160"/>
      <c r="H2" s="170"/>
      <c r="I2" s="161"/>
      <c r="J2" s="161"/>
      <c r="K2" s="161"/>
      <c r="L2" s="157"/>
      <c r="M2" s="157"/>
      <c r="N2" s="157"/>
      <c r="O2" s="157"/>
    </row>
    <row r="3" spans="1:15" ht="15.75" hidden="1" customHeight="1">
      <c r="A3" s="307" t="s">
        <v>21</v>
      </c>
      <c r="B3" s="307"/>
      <c r="C3" s="307"/>
      <c r="D3" s="307"/>
      <c r="E3" s="307"/>
      <c r="F3" s="307"/>
      <c r="G3" s="307"/>
      <c r="H3" s="307"/>
      <c r="I3" s="38"/>
      <c r="J3" s="38"/>
      <c r="K3" s="38"/>
      <c r="L3" s="157"/>
      <c r="M3" s="157"/>
      <c r="N3" s="157"/>
      <c r="O3" s="157"/>
    </row>
    <row r="4" spans="1:15" ht="18" hidden="1">
      <c r="A4" s="160"/>
      <c r="B4" s="160"/>
      <c r="C4" s="160"/>
      <c r="D4" s="160"/>
      <c r="E4" s="160"/>
      <c r="F4" s="160"/>
      <c r="G4" s="160"/>
      <c r="H4" s="170"/>
      <c r="I4" s="161"/>
      <c r="J4" s="161"/>
      <c r="K4" s="161"/>
      <c r="L4" s="157"/>
      <c r="M4" s="157"/>
      <c r="N4" s="157"/>
      <c r="O4" s="157"/>
    </row>
    <row r="5" spans="1:15" ht="15.75" hidden="1" customHeight="1">
      <c r="A5" s="307" t="s">
        <v>22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157"/>
      <c r="M5" s="157"/>
      <c r="N5" s="157"/>
      <c r="O5" s="157"/>
    </row>
    <row r="6" spans="1:15" ht="18" hidden="1">
      <c r="A6" s="54"/>
      <c r="B6" s="54"/>
      <c r="C6" s="54"/>
      <c r="D6" s="54"/>
      <c r="E6" s="54"/>
      <c r="F6" s="54"/>
      <c r="G6" s="54"/>
      <c r="H6" s="170"/>
      <c r="I6" s="55"/>
      <c r="J6" s="55"/>
      <c r="K6" s="55"/>
      <c r="L6" s="49"/>
      <c r="M6" s="49"/>
      <c r="N6" s="49"/>
      <c r="O6" s="49"/>
    </row>
    <row r="7" spans="1:15" ht="15.75">
      <c r="A7" s="307" t="s">
        <v>0</v>
      </c>
      <c r="B7" s="307"/>
      <c r="C7" s="307"/>
      <c r="D7" s="307"/>
      <c r="E7" s="307"/>
      <c r="F7" s="307"/>
      <c r="G7" s="307"/>
      <c r="H7" s="307"/>
      <c r="I7" s="38"/>
      <c r="J7" s="157"/>
    </row>
    <row r="8" spans="1:15" ht="18">
      <c r="A8" s="160"/>
      <c r="B8" s="160"/>
      <c r="C8" s="160"/>
      <c r="D8" s="160"/>
      <c r="E8" s="160"/>
      <c r="F8" s="160"/>
      <c r="G8" s="160"/>
      <c r="H8" s="170"/>
      <c r="I8" s="161"/>
      <c r="J8" s="157"/>
    </row>
    <row r="9" spans="1:15" ht="15.75" customHeight="1">
      <c r="A9" s="307" t="s">
        <v>21</v>
      </c>
      <c r="B9" s="307"/>
      <c r="C9" s="307"/>
      <c r="D9" s="307"/>
      <c r="E9" s="307"/>
      <c r="F9" s="307"/>
      <c r="G9" s="307"/>
      <c r="H9" s="307"/>
      <c r="I9" s="38"/>
      <c r="J9" s="157"/>
    </row>
    <row r="10" spans="1:15" ht="18">
      <c r="A10" s="160"/>
      <c r="B10" s="160"/>
      <c r="C10" s="160"/>
      <c r="D10" s="160"/>
      <c r="E10" s="160"/>
      <c r="F10" s="160"/>
      <c r="G10" s="160"/>
      <c r="H10" s="170"/>
      <c r="I10" s="161"/>
      <c r="J10" s="157"/>
    </row>
    <row r="11" spans="1:15" ht="15.75" customHeight="1">
      <c r="A11" s="307" t="s">
        <v>22</v>
      </c>
      <c r="B11" s="307"/>
      <c r="C11" s="307"/>
      <c r="D11" s="307"/>
      <c r="E11" s="307"/>
      <c r="F11" s="307"/>
      <c r="G11" s="307"/>
      <c r="H11" s="307"/>
      <c r="I11" s="38"/>
      <c r="J11" s="157"/>
    </row>
    <row r="12" spans="1:15" ht="15.75" customHeight="1">
      <c r="A12" s="225"/>
      <c r="B12" s="225"/>
      <c r="C12" s="225"/>
      <c r="D12" s="225"/>
      <c r="E12" s="225"/>
      <c r="F12" s="225"/>
      <c r="G12" s="225"/>
      <c r="H12" s="225"/>
      <c r="I12" s="38"/>
      <c r="J12" s="157"/>
    </row>
    <row r="13" spans="1:15" s="33" customFormat="1" ht="42.75">
      <c r="A13" s="309" t="s">
        <v>3</v>
      </c>
      <c r="B13" s="309"/>
      <c r="C13" s="63" t="s">
        <v>258</v>
      </c>
      <c r="D13" s="211" t="s">
        <v>563</v>
      </c>
      <c r="E13" s="63" t="s">
        <v>259</v>
      </c>
      <c r="F13" s="63" t="s">
        <v>260</v>
      </c>
      <c r="G13" s="63" t="s">
        <v>261</v>
      </c>
      <c r="H13" s="155" t="s">
        <v>594</v>
      </c>
      <c r="I13" s="50" t="s">
        <v>562</v>
      </c>
      <c r="J13" s="50"/>
      <c r="K13" s="50"/>
      <c r="L13" s="50"/>
      <c r="M13" s="50"/>
      <c r="N13" s="50"/>
      <c r="O13" s="50"/>
    </row>
    <row r="14" spans="1:15" s="34" customFormat="1" ht="12.75" customHeight="1">
      <c r="A14" s="308">
        <v>1</v>
      </c>
      <c r="B14" s="308"/>
      <c r="C14" s="64">
        <v>2</v>
      </c>
      <c r="D14" s="64">
        <v>3</v>
      </c>
      <c r="E14" s="64">
        <v>4.3333333333333304</v>
      </c>
      <c r="F14" s="64">
        <v>5.0833333333333304</v>
      </c>
      <c r="G14" s="64">
        <v>6</v>
      </c>
      <c r="H14" s="156">
        <v>7</v>
      </c>
      <c r="I14" s="52"/>
      <c r="J14" s="52"/>
      <c r="K14" s="52"/>
      <c r="L14" s="52"/>
      <c r="M14" s="51"/>
      <c r="N14" s="51"/>
      <c r="O14" s="51"/>
    </row>
    <row r="15" spans="1:15" s="34" customFormat="1">
      <c r="A15" s="192"/>
      <c r="B15" s="193" t="s">
        <v>78</v>
      </c>
      <c r="C15" s="185">
        <f>+C16+C119</f>
        <v>1746018.05</v>
      </c>
      <c r="D15" s="195">
        <f>+D16+D119</f>
        <v>1821606</v>
      </c>
      <c r="E15" s="185">
        <f>+E16+E119</f>
        <v>0</v>
      </c>
      <c r="F15" s="185">
        <f>+F16+F119</f>
        <v>1834718.97</v>
      </c>
      <c r="G15" s="185">
        <f t="shared" ref="G15:G70" si="0">+F15/C15*100</f>
        <v>105.0801834494208</v>
      </c>
      <c r="H15" s="185">
        <f>+F15/D15*100</f>
        <v>100.71985764210262</v>
      </c>
      <c r="I15" s="147"/>
      <c r="J15" s="53"/>
      <c r="K15" s="53"/>
      <c r="L15" s="53"/>
      <c r="M15" s="56"/>
      <c r="N15" s="56"/>
      <c r="O15" s="56"/>
    </row>
    <row r="16" spans="1:15" ht="20.25" customHeight="1">
      <c r="A16" s="186" t="s">
        <v>79</v>
      </c>
      <c r="B16" s="187" t="s">
        <v>80</v>
      </c>
      <c r="C16" s="188">
        <f>+C17++C29+C62+C71+C79+C96+C104</f>
        <v>1692022.22</v>
      </c>
      <c r="D16" s="189">
        <f>+D17++D29+D62+D71+D79+D96+D104</f>
        <v>1788411</v>
      </c>
      <c r="E16" s="189">
        <f>+E17++E29+E62+E71+E79+E96+E104</f>
        <v>0</v>
      </c>
      <c r="F16" s="188">
        <f>+F17++F29+F62+F71+F79+F96+F104</f>
        <v>1800851.81</v>
      </c>
      <c r="G16" s="188">
        <f>+F16/C16*100</f>
        <v>106.43192439872334</v>
      </c>
      <c r="H16" s="188">
        <f>+F16/D16*100</f>
        <v>100.69563484008989</v>
      </c>
      <c r="I16" s="159" t="s">
        <v>562</v>
      </c>
      <c r="J16" s="159"/>
      <c r="K16" s="159"/>
      <c r="L16" s="159"/>
      <c r="M16" s="159"/>
      <c r="N16" s="159"/>
      <c r="O16" s="159"/>
    </row>
    <row r="17" spans="1:15">
      <c r="A17" s="174" t="s">
        <v>81</v>
      </c>
      <c r="B17" s="175" t="s">
        <v>82</v>
      </c>
      <c r="C17" s="171">
        <f>+C18+C23+C25</f>
        <v>1242933.3900000001</v>
      </c>
      <c r="D17" s="154">
        <v>1434420</v>
      </c>
      <c r="E17" s="154"/>
      <c r="F17" s="171">
        <f>+F18+F23+F25</f>
        <v>1414261.96</v>
      </c>
      <c r="G17" s="171">
        <f t="shared" si="0"/>
        <v>113.78421171869877</v>
      </c>
      <c r="H17" s="171">
        <f>+F17/D17*100</f>
        <v>98.594690536941755</v>
      </c>
      <c r="I17" s="162"/>
      <c r="J17" s="162"/>
      <c r="K17" s="162"/>
      <c r="L17" s="162"/>
      <c r="M17" s="162"/>
      <c r="N17" s="162"/>
      <c r="O17" s="162"/>
    </row>
    <row r="18" spans="1:15">
      <c r="A18" s="172" t="s">
        <v>83</v>
      </c>
      <c r="B18" s="173" t="s">
        <v>84</v>
      </c>
      <c r="C18" s="171">
        <f>SUM(C19:C22)</f>
        <v>1025683.97</v>
      </c>
      <c r="D18" s="169"/>
      <c r="E18" s="169"/>
      <c r="F18" s="171">
        <f>SUM(F19:F22)</f>
        <v>1162056.95</v>
      </c>
      <c r="G18" s="171">
        <f t="shared" si="0"/>
        <v>113.29580884451182</v>
      </c>
      <c r="H18" s="171"/>
      <c r="I18" s="162"/>
      <c r="J18" s="162"/>
      <c r="K18" s="162"/>
      <c r="L18" s="162"/>
      <c r="M18" s="162"/>
      <c r="N18" s="162"/>
      <c r="O18" s="162"/>
    </row>
    <row r="19" spans="1:15">
      <c r="A19" s="62" t="s">
        <v>85</v>
      </c>
      <c r="B19" s="60" t="s">
        <v>86</v>
      </c>
      <c r="C19" s="57">
        <v>1023917.5</v>
      </c>
      <c r="D19" s="169"/>
      <c r="E19" s="168"/>
      <c r="F19" s="167">
        <v>1161755.1299999999</v>
      </c>
      <c r="G19" s="167">
        <f t="shared" si="0"/>
        <v>113.46179062277966</v>
      </c>
      <c r="H19" s="171"/>
      <c r="I19" s="58"/>
      <c r="J19" s="58"/>
      <c r="K19" s="58"/>
      <c r="L19" s="58"/>
      <c r="M19" s="59"/>
      <c r="N19" s="59"/>
      <c r="O19" s="59"/>
    </row>
    <row r="20" spans="1:15">
      <c r="A20" s="62" t="s">
        <v>373</v>
      </c>
      <c r="B20" s="60" t="s">
        <v>374</v>
      </c>
      <c r="C20" s="57">
        <v>1026.74</v>
      </c>
      <c r="D20" s="169"/>
      <c r="E20" s="168"/>
      <c r="F20" s="167">
        <v>301.82</v>
      </c>
      <c r="G20" s="167">
        <f t="shared" si="0"/>
        <v>29.395952237177863</v>
      </c>
      <c r="H20" s="171"/>
      <c r="I20" s="58"/>
      <c r="J20" s="58"/>
      <c r="K20" s="58"/>
      <c r="L20" s="58"/>
      <c r="M20" s="59"/>
      <c r="N20" s="59"/>
      <c r="O20" s="59"/>
    </row>
    <row r="21" spans="1:15">
      <c r="A21" s="62" t="s">
        <v>87</v>
      </c>
      <c r="B21" s="60" t="s">
        <v>88</v>
      </c>
      <c r="C21" s="57">
        <v>739.73</v>
      </c>
      <c r="D21" s="169"/>
      <c r="E21" s="168"/>
      <c r="F21" s="167">
        <v>0</v>
      </c>
      <c r="G21" s="167">
        <f t="shared" si="0"/>
        <v>0</v>
      </c>
      <c r="H21" s="171"/>
      <c r="I21" s="58"/>
      <c r="J21" s="58"/>
      <c r="K21" s="58"/>
      <c r="L21" s="58"/>
      <c r="M21" s="59"/>
      <c r="N21" s="59"/>
      <c r="O21" s="59"/>
    </row>
    <row r="22" spans="1:15">
      <c r="A22" s="62" t="s">
        <v>375</v>
      </c>
      <c r="B22" s="60" t="s">
        <v>376</v>
      </c>
      <c r="C22" s="57"/>
      <c r="D22" s="169"/>
      <c r="E22" s="168"/>
      <c r="F22" s="167"/>
      <c r="G22" s="167"/>
      <c r="H22" s="171"/>
      <c r="I22" s="58"/>
      <c r="J22" s="58"/>
      <c r="K22" s="58"/>
      <c r="L22" s="58"/>
      <c r="M22" s="59"/>
      <c r="N22" s="59"/>
      <c r="O22" s="59"/>
    </row>
    <row r="23" spans="1:15">
      <c r="A23" s="172" t="s">
        <v>89</v>
      </c>
      <c r="B23" s="173" t="s">
        <v>90</v>
      </c>
      <c r="C23" s="171">
        <f>+C24</f>
        <v>49379.54</v>
      </c>
      <c r="D23" s="169"/>
      <c r="E23" s="169"/>
      <c r="F23" s="171">
        <f>+F24</f>
        <v>60312.51</v>
      </c>
      <c r="G23" s="171">
        <f t="shared" si="0"/>
        <v>122.14068822836342</v>
      </c>
      <c r="H23" s="171"/>
      <c r="I23" s="162"/>
      <c r="J23" s="162"/>
      <c r="K23" s="162"/>
      <c r="L23" s="162"/>
      <c r="M23" s="162"/>
      <c r="N23" s="162"/>
      <c r="O23" s="162"/>
    </row>
    <row r="24" spans="1:15">
      <c r="A24" s="62" t="s">
        <v>91</v>
      </c>
      <c r="B24" s="60" t="s">
        <v>90</v>
      </c>
      <c r="C24" s="57">
        <v>49379.54</v>
      </c>
      <c r="D24" s="169"/>
      <c r="E24" s="168"/>
      <c r="F24" s="167">
        <v>60312.51</v>
      </c>
      <c r="G24" s="167">
        <f t="shared" si="0"/>
        <v>122.14068822836342</v>
      </c>
      <c r="H24" s="171"/>
      <c r="I24" s="58"/>
      <c r="J24" s="58"/>
      <c r="K24" s="58"/>
      <c r="L24" s="58"/>
      <c r="M24" s="59"/>
      <c r="N24" s="59"/>
      <c r="O24" s="59"/>
    </row>
    <row r="25" spans="1:15">
      <c r="A25" s="172" t="s">
        <v>92</v>
      </c>
      <c r="B25" s="173" t="s">
        <v>93</v>
      </c>
      <c r="C25" s="171">
        <f>SUM(C26:C28)</f>
        <v>167869.88</v>
      </c>
      <c r="D25" s="169"/>
      <c r="E25" s="169"/>
      <c r="F25" s="171">
        <f>SUM(F26:F28)</f>
        <v>191892.5</v>
      </c>
      <c r="G25" s="171">
        <f t="shared" si="0"/>
        <v>114.31026221023093</v>
      </c>
      <c r="H25" s="171"/>
      <c r="I25" s="162"/>
      <c r="J25" s="162"/>
      <c r="K25" s="162"/>
      <c r="L25" s="162"/>
      <c r="M25" s="162"/>
      <c r="N25" s="162"/>
      <c r="O25" s="162"/>
    </row>
    <row r="26" spans="1:15">
      <c r="A26" s="62" t="s">
        <v>377</v>
      </c>
      <c r="B26" s="60" t="s">
        <v>378</v>
      </c>
      <c r="C26" s="57"/>
      <c r="D26" s="169"/>
      <c r="E26" s="168"/>
      <c r="F26" s="167"/>
      <c r="G26" s="167"/>
      <c r="H26" s="171"/>
      <c r="I26" s="58"/>
      <c r="J26" s="58"/>
      <c r="K26" s="58"/>
      <c r="L26" s="58"/>
      <c r="M26" s="59"/>
      <c r="N26" s="59"/>
      <c r="O26" s="59"/>
    </row>
    <row r="27" spans="1:15">
      <c r="A27" s="62" t="s">
        <v>94</v>
      </c>
      <c r="B27" s="60" t="s">
        <v>95</v>
      </c>
      <c r="C27" s="57">
        <v>167815.44</v>
      </c>
      <c r="D27" s="169"/>
      <c r="E27" s="168"/>
      <c r="F27" s="167">
        <v>191892.5</v>
      </c>
      <c r="G27" s="167">
        <f t="shared" si="0"/>
        <v>114.34734491653448</v>
      </c>
      <c r="H27" s="171"/>
      <c r="I27" s="58"/>
      <c r="J27" s="58"/>
      <c r="K27" s="58"/>
      <c r="L27" s="58"/>
      <c r="M27" s="59"/>
      <c r="N27" s="59"/>
      <c r="O27" s="59"/>
    </row>
    <row r="28" spans="1:15">
      <c r="A28" s="62" t="s">
        <v>379</v>
      </c>
      <c r="B28" s="60" t="s">
        <v>380</v>
      </c>
      <c r="C28" s="57">
        <v>54.44</v>
      </c>
      <c r="D28" s="169"/>
      <c r="E28" s="168"/>
      <c r="F28" s="167">
        <v>0</v>
      </c>
      <c r="G28" s="167">
        <f t="shared" si="0"/>
        <v>0</v>
      </c>
      <c r="H28" s="171"/>
      <c r="I28" s="58"/>
      <c r="J28" s="58"/>
      <c r="K28" s="58"/>
      <c r="L28" s="58"/>
      <c r="M28" s="59"/>
      <c r="N28" s="59"/>
      <c r="O28" s="59"/>
    </row>
    <row r="29" spans="1:15">
      <c r="A29" s="174" t="s">
        <v>96</v>
      </c>
      <c r="B29" s="175" t="s">
        <v>97</v>
      </c>
      <c r="C29" s="171">
        <f>+C30+C35+C42+C52+C54</f>
        <v>442045.97</v>
      </c>
      <c r="D29" s="154">
        <v>347968</v>
      </c>
      <c r="E29" s="154"/>
      <c r="F29" s="171">
        <f>+F30+F35+F42+F52+F54</f>
        <v>383064.24</v>
      </c>
      <c r="G29" s="171">
        <f t="shared" si="0"/>
        <v>86.657104916033973</v>
      </c>
      <c r="H29" s="171">
        <f t="shared" ref="H29:H62" si="1">+F29/D29*100</f>
        <v>110.08605389001286</v>
      </c>
      <c r="I29" s="162"/>
      <c r="J29" s="162"/>
      <c r="K29" s="162"/>
      <c r="L29" s="162"/>
      <c r="M29" s="162"/>
      <c r="N29" s="162"/>
      <c r="O29" s="162"/>
    </row>
    <row r="30" spans="1:15">
      <c r="A30" s="172" t="s">
        <v>98</v>
      </c>
      <c r="B30" s="173" t="s">
        <v>99</v>
      </c>
      <c r="C30" s="171">
        <f>SUM(C31:C34)</f>
        <v>88638.849999999991</v>
      </c>
      <c r="D30" s="169"/>
      <c r="E30" s="169"/>
      <c r="F30" s="171">
        <f>SUM(F31:F34)</f>
        <v>80740.340000000011</v>
      </c>
      <c r="G30" s="171">
        <f t="shared" si="0"/>
        <v>91.089110474695929</v>
      </c>
      <c r="H30" s="171"/>
      <c r="I30" s="162"/>
      <c r="J30" s="162"/>
      <c r="K30" s="162"/>
      <c r="L30" s="162"/>
      <c r="M30" s="162"/>
      <c r="N30" s="162"/>
      <c r="O30" s="162"/>
    </row>
    <row r="31" spans="1:15">
      <c r="A31" s="62" t="s">
        <v>100</v>
      </c>
      <c r="B31" s="60" t="s">
        <v>101</v>
      </c>
      <c r="C31" s="57">
        <v>72218.17</v>
      </c>
      <c r="D31" s="169"/>
      <c r="E31" s="168"/>
      <c r="F31" s="167">
        <v>58671.91</v>
      </c>
      <c r="G31" s="167">
        <f t="shared" si="0"/>
        <v>81.242587564874611</v>
      </c>
      <c r="H31" s="171"/>
      <c r="I31" s="58"/>
      <c r="J31" s="58"/>
      <c r="K31" s="58"/>
      <c r="L31" s="58"/>
      <c r="M31" s="59"/>
      <c r="N31" s="59"/>
      <c r="O31" s="59"/>
    </row>
    <row r="32" spans="1:15">
      <c r="A32" s="62" t="s">
        <v>102</v>
      </c>
      <c r="B32" s="60" t="s">
        <v>103</v>
      </c>
      <c r="C32" s="57">
        <v>13456.29</v>
      </c>
      <c r="D32" s="169"/>
      <c r="E32" s="168"/>
      <c r="F32" s="167">
        <v>14170.82</v>
      </c>
      <c r="G32" s="167">
        <f t="shared" si="0"/>
        <v>105.31000743890031</v>
      </c>
      <c r="H32" s="171"/>
      <c r="I32" s="58"/>
      <c r="J32" s="58"/>
      <c r="K32" s="58"/>
      <c r="L32" s="58"/>
      <c r="M32" s="59"/>
      <c r="N32" s="59"/>
      <c r="O32" s="59"/>
    </row>
    <row r="33" spans="1:15">
      <c r="A33" s="62" t="s">
        <v>104</v>
      </c>
      <c r="B33" s="60" t="s">
        <v>105</v>
      </c>
      <c r="C33" s="57">
        <v>2767.16</v>
      </c>
      <c r="D33" s="169"/>
      <c r="E33" s="168"/>
      <c r="F33" s="167">
        <v>7897.61</v>
      </c>
      <c r="G33" s="167">
        <f t="shared" si="0"/>
        <v>285.40489165787307</v>
      </c>
      <c r="H33" s="171"/>
      <c r="I33" s="59"/>
      <c r="J33" s="59"/>
      <c r="K33" s="59"/>
      <c r="L33" s="59"/>
      <c r="M33" s="59"/>
      <c r="N33" s="59"/>
      <c r="O33" s="59"/>
    </row>
    <row r="34" spans="1:15">
      <c r="A34" s="62" t="s">
        <v>106</v>
      </c>
      <c r="B34" s="60" t="s">
        <v>107</v>
      </c>
      <c r="C34" s="57">
        <v>197.23</v>
      </c>
      <c r="D34" s="169"/>
      <c r="E34" s="168"/>
      <c r="F34" s="167">
        <v>0</v>
      </c>
      <c r="G34" s="167">
        <f t="shared" si="0"/>
        <v>0</v>
      </c>
      <c r="H34" s="171"/>
      <c r="I34" s="59"/>
      <c r="J34" s="59"/>
      <c r="K34" s="59"/>
      <c r="L34" s="59"/>
      <c r="M34" s="59"/>
      <c r="N34" s="59"/>
      <c r="O34" s="59"/>
    </row>
    <row r="35" spans="1:15">
      <c r="A35" s="172" t="s">
        <v>108</v>
      </c>
      <c r="B35" s="173" t="s">
        <v>109</v>
      </c>
      <c r="C35" s="171">
        <f>SUM(C36:C41)</f>
        <v>10940.67</v>
      </c>
      <c r="D35" s="169"/>
      <c r="E35" s="169"/>
      <c r="F35" s="171">
        <f>SUM(F36:F41)</f>
        <v>9051.8700000000008</v>
      </c>
      <c r="G35" s="171">
        <f t="shared" si="0"/>
        <v>82.735975036263781</v>
      </c>
      <c r="H35" s="171"/>
      <c r="I35" s="162"/>
      <c r="J35" s="162"/>
      <c r="K35" s="162"/>
      <c r="L35" s="162"/>
      <c r="M35" s="162"/>
      <c r="N35" s="162"/>
      <c r="O35" s="162"/>
    </row>
    <row r="36" spans="1:15">
      <c r="A36" s="62" t="s">
        <v>110</v>
      </c>
      <c r="B36" s="60" t="s">
        <v>111</v>
      </c>
      <c r="C36" s="57">
        <v>6795.87</v>
      </c>
      <c r="D36" s="169"/>
      <c r="E36" s="168"/>
      <c r="F36" s="167">
        <v>6498.14</v>
      </c>
      <c r="G36" s="167">
        <f t="shared" si="0"/>
        <v>95.618956807590493</v>
      </c>
      <c r="H36" s="171"/>
      <c r="I36" s="59"/>
      <c r="J36" s="59"/>
      <c r="K36" s="59"/>
      <c r="L36" s="59"/>
      <c r="M36" s="59"/>
      <c r="N36" s="59"/>
      <c r="O36" s="59"/>
    </row>
    <row r="37" spans="1:15">
      <c r="A37" s="62" t="s">
        <v>381</v>
      </c>
      <c r="B37" s="60" t="s">
        <v>382</v>
      </c>
      <c r="C37" s="57">
        <v>0</v>
      </c>
      <c r="D37" s="169"/>
      <c r="E37" s="168"/>
      <c r="F37" s="167">
        <v>0</v>
      </c>
      <c r="G37" s="167"/>
      <c r="H37" s="171"/>
      <c r="I37" s="59"/>
      <c r="J37" s="59"/>
      <c r="K37" s="59"/>
      <c r="L37" s="59"/>
      <c r="M37" s="59"/>
      <c r="N37" s="59"/>
      <c r="O37" s="59"/>
    </row>
    <row r="38" spans="1:15">
      <c r="A38" s="62" t="s">
        <v>112</v>
      </c>
      <c r="B38" s="60" t="s">
        <v>113</v>
      </c>
      <c r="C38" s="57">
        <v>1361.99</v>
      </c>
      <c r="D38" s="169"/>
      <c r="E38" s="168"/>
      <c r="F38" s="167">
        <v>904.29</v>
      </c>
      <c r="G38" s="167">
        <f t="shared" si="0"/>
        <v>66.394760607640293</v>
      </c>
      <c r="H38" s="171"/>
      <c r="I38" s="59"/>
      <c r="J38" s="59"/>
      <c r="K38" s="59"/>
      <c r="L38" s="59"/>
      <c r="M38" s="59"/>
      <c r="N38" s="59"/>
      <c r="O38" s="59"/>
    </row>
    <row r="39" spans="1:15">
      <c r="A39" s="62" t="s">
        <v>114</v>
      </c>
      <c r="B39" s="60" t="s">
        <v>115</v>
      </c>
      <c r="C39" s="57">
        <v>0</v>
      </c>
      <c r="D39" s="169"/>
      <c r="E39" s="168"/>
      <c r="F39" s="167">
        <v>0</v>
      </c>
      <c r="G39" s="167"/>
      <c r="H39" s="171"/>
      <c r="I39" s="59"/>
      <c r="J39" s="59"/>
      <c r="K39" s="59"/>
      <c r="L39" s="59"/>
      <c r="M39" s="59"/>
      <c r="N39" s="59"/>
      <c r="O39" s="59"/>
    </row>
    <row r="40" spans="1:15">
      <c r="A40" s="62" t="s">
        <v>116</v>
      </c>
      <c r="B40" s="60" t="s">
        <v>117</v>
      </c>
      <c r="C40" s="57">
        <v>2782.81</v>
      </c>
      <c r="D40" s="169"/>
      <c r="E40" s="168"/>
      <c r="F40" s="167">
        <v>1649.44</v>
      </c>
      <c r="G40" s="167">
        <f t="shared" si="0"/>
        <v>59.272462007826618</v>
      </c>
      <c r="H40" s="171"/>
      <c r="I40" s="59"/>
      <c r="J40" s="59"/>
      <c r="K40" s="59"/>
      <c r="L40" s="59"/>
      <c r="M40" s="59"/>
      <c r="N40" s="59"/>
      <c r="O40" s="59"/>
    </row>
    <row r="41" spans="1:15">
      <c r="A41" s="62" t="s">
        <v>118</v>
      </c>
      <c r="B41" s="60" t="s">
        <v>119</v>
      </c>
      <c r="C41" s="57"/>
      <c r="D41" s="169"/>
      <c r="E41" s="168"/>
      <c r="F41" s="167"/>
      <c r="G41" s="167"/>
      <c r="H41" s="171"/>
      <c r="I41" s="59"/>
      <c r="J41" s="59"/>
      <c r="K41" s="59"/>
      <c r="L41" s="59"/>
      <c r="M41" s="59"/>
      <c r="N41" s="59"/>
      <c r="O41" s="59"/>
    </row>
    <row r="42" spans="1:15">
      <c r="A42" s="172" t="s">
        <v>120</v>
      </c>
      <c r="B42" s="173" t="s">
        <v>121</v>
      </c>
      <c r="C42" s="171">
        <f>SUM(C43:C51)</f>
        <v>298738.94</v>
      </c>
      <c r="D42" s="169"/>
      <c r="E42" s="169"/>
      <c r="F42" s="171">
        <f>SUM(F43:F51)</f>
        <v>264020.73</v>
      </c>
      <c r="G42" s="171">
        <f t="shared" si="0"/>
        <v>88.378411599103885</v>
      </c>
      <c r="H42" s="171"/>
      <c r="I42" s="162"/>
      <c r="J42" s="162"/>
      <c r="K42" s="162"/>
      <c r="L42" s="162"/>
      <c r="M42" s="162"/>
      <c r="N42" s="162"/>
      <c r="O42" s="162"/>
    </row>
    <row r="43" spans="1:15">
      <c r="A43" s="62" t="s">
        <v>122</v>
      </c>
      <c r="B43" s="60" t="s">
        <v>123</v>
      </c>
      <c r="C43" s="223">
        <v>7053.17</v>
      </c>
      <c r="D43" s="171"/>
      <c r="E43" s="171"/>
      <c r="F43" s="223">
        <v>11534.28</v>
      </c>
      <c r="G43" s="167">
        <f t="shared" si="0"/>
        <v>163.53327652672488</v>
      </c>
      <c r="H43" s="171"/>
      <c r="I43" s="59"/>
      <c r="J43" s="59"/>
      <c r="K43" s="59"/>
      <c r="L43" s="59"/>
      <c r="M43" s="59"/>
      <c r="N43" s="59"/>
      <c r="O43" s="59"/>
    </row>
    <row r="44" spans="1:15">
      <c r="A44" s="62" t="s">
        <v>124</v>
      </c>
      <c r="B44" s="60" t="s">
        <v>125</v>
      </c>
      <c r="C44" s="223">
        <v>1638.61</v>
      </c>
      <c r="D44" s="171"/>
      <c r="E44" s="171"/>
      <c r="F44" s="223">
        <v>2924.12</v>
      </c>
      <c r="G44" s="167">
        <f t="shared" si="0"/>
        <v>178.45124831411988</v>
      </c>
      <c r="H44" s="171"/>
      <c r="I44" s="59"/>
      <c r="J44" s="59"/>
      <c r="K44" s="59"/>
      <c r="L44" s="59"/>
      <c r="M44" s="59"/>
      <c r="N44" s="59"/>
      <c r="O44" s="59"/>
    </row>
    <row r="45" spans="1:15">
      <c r="A45" s="62" t="s">
        <v>126</v>
      </c>
      <c r="B45" s="60" t="s">
        <v>127</v>
      </c>
      <c r="C45" s="223">
        <v>5418.01</v>
      </c>
      <c r="D45" s="171"/>
      <c r="E45" s="171"/>
      <c r="F45" s="223">
        <v>3105.45</v>
      </c>
      <c r="G45" s="167">
        <f t="shared" si="0"/>
        <v>57.317169957235215</v>
      </c>
      <c r="H45" s="171"/>
      <c r="I45" s="59"/>
      <c r="J45" s="59"/>
      <c r="K45" s="59"/>
      <c r="L45" s="59"/>
      <c r="M45" s="59"/>
      <c r="N45" s="59"/>
      <c r="O45" s="59"/>
    </row>
    <row r="46" spans="1:15">
      <c r="A46" s="62" t="s">
        <v>128</v>
      </c>
      <c r="B46" s="60" t="s">
        <v>129</v>
      </c>
      <c r="C46" s="223">
        <v>1727.29</v>
      </c>
      <c r="D46" s="171"/>
      <c r="E46" s="171"/>
      <c r="F46" s="223">
        <v>1733.43</v>
      </c>
      <c r="G46" s="167">
        <f t="shared" si="0"/>
        <v>100.35547012950923</v>
      </c>
      <c r="H46" s="171"/>
      <c r="I46" s="59"/>
      <c r="J46" s="59"/>
      <c r="K46" s="59"/>
      <c r="L46" s="59"/>
      <c r="M46" s="59"/>
      <c r="N46" s="59"/>
      <c r="O46" s="59"/>
    </row>
    <row r="47" spans="1:15">
      <c r="A47" s="62" t="s">
        <v>130</v>
      </c>
      <c r="B47" s="60" t="s">
        <v>131</v>
      </c>
      <c r="C47" s="223">
        <v>87419.31</v>
      </c>
      <c r="D47" s="171"/>
      <c r="E47" s="171"/>
      <c r="F47" s="223">
        <v>93451.64</v>
      </c>
      <c r="G47" s="167">
        <f t="shared" si="0"/>
        <v>106.9004548308606</v>
      </c>
      <c r="H47" s="171"/>
      <c r="I47" s="59"/>
      <c r="J47" s="59"/>
      <c r="K47" s="59"/>
      <c r="L47" s="59"/>
      <c r="M47" s="59"/>
      <c r="N47" s="59"/>
      <c r="O47" s="59"/>
    </row>
    <row r="48" spans="1:15">
      <c r="A48" s="62" t="s">
        <v>132</v>
      </c>
      <c r="B48" s="60" t="s">
        <v>133</v>
      </c>
      <c r="C48" s="223">
        <v>1035.24</v>
      </c>
      <c r="D48" s="171"/>
      <c r="E48" s="171"/>
      <c r="F48" s="223">
        <v>2198.9699999999998</v>
      </c>
      <c r="G48" s="167">
        <f t="shared" si="0"/>
        <v>212.41161469804101</v>
      </c>
      <c r="H48" s="171"/>
      <c r="I48" s="59"/>
      <c r="J48" s="59"/>
      <c r="K48" s="59"/>
      <c r="L48" s="59"/>
      <c r="M48" s="59"/>
      <c r="N48" s="59"/>
      <c r="O48" s="59"/>
    </row>
    <row r="49" spans="1:15">
      <c r="A49" s="62" t="s">
        <v>134</v>
      </c>
      <c r="B49" s="60" t="s">
        <v>135</v>
      </c>
      <c r="C49" s="223">
        <v>107057.18</v>
      </c>
      <c r="D49" s="171"/>
      <c r="E49" s="171"/>
      <c r="F49" s="223">
        <v>62697.22</v>
      </c>
      <c r="G49" s="167">
        <f t="shared" si="0"/>
        <v>58.564236420200878</v>
      </c>
      <c r="H49" s="171"/>
      <c r="I49" s="59"/>
      <c r="J49" s="59"/>
      <c r="K49" s="59"/>
      <c r="L49" s="59"/>
      <c r="M49" s="59"/>
      <c r="N49" s="59"/>
      <c r="O49" s="59"/>
    </row>
    <row r="50" spans="1:15">
      <c r="A50" s="62" t="s">
        <v>136</v>
      </c>
      <c r="B50" s="60" t="s">
        <v>137</v>
      </c>
      <c r="C50" s="223">
        <v>8921.89</v>
      </c>
      <c r="D50" s="171"/>
      <c r="E50" s="171"/>
      <c r="F50" s="223">
        <v>12376.42</v>
      </c>
      <c r="G50" s="167">
        <f t="shared" si="0"/>
        <v>138.71971073393644</v>
      </c>
      <c r="H50" s="171"/>
      <c r="I50" s="59"/>
      <c r="J50" s="59"/>
      <c r="K50" s="59"/>
      <c r="L50" s="59"/>
      <c r="M50" s="59"/>
      <c r="N50" s="59"/>
      <c r="O50" s="59"/>
    </row>
    <row r="51" spans="1:15">
      <c r="A51" s="62" t="s">
        <v>138</v>
      </c>
      <c r="B51" s="60" t="s">
        <v>139</v>
      </c>
      <c r="C51" s="223">
        <v>78468.240000000005</v>
      </c>
      <c r="D51" s="171"/>
      <c r="E51" s="171"/>
      <c r="F51" s="223">
        <v>73999.199999999997</v>
      </c>
      <c r="G51" s="167">
        <f t="shared" si="0"/>
        <v>94.30465115567776</v>
      </c>
      <c r="H51" s="171"/>
      <c r="I51" s="59"/>
      <c r="J51" s="59"/>
      <c r="K51" s="59"/>
      <c r="L51" s="59"/>
      <c r="M51" s="59"/>
      <c r="N51" s="59"/>
      <c r="O51" s="59"/>
    </row>
    <row r="52" spans="1:15">
      <c r="A52" s="172" t="s">
        <v>140</v>
      </c>
      <c r="B52" s="173" t="s">
        <v>141</v>
      </c>
      <c r="C52" s="171">
        <f>+C53</f>
        <v>16941.52</v>
      </c>
      <c r="D52" s="169"/>
      <c r="E52" s="169"/>
      <c r="F52" s="171">
        <f>+F53</f>
        <v>10188.73</v>
      </c>
      <c r="G52" s="171">
        <f t="shared" si="0"/>
        <v>60.140589510268263</v>
      </c>
      <c r="H52" s="171"/>
      <c r="I52" s="162"/>
      <c r="J52" s="162"/>
      <c r="K52" s="162"/>
      <c r="L52" s="162"/>
      <c r="M52" s="162"/>
      <c r="N52" s="162"/>
      <c r="O52" s="162"/>
    </row>
    <row r="53" spans="1:15">
      <c r="A53" s="62" t="s">
        <v>142</v>
      </c>
      <c r="B53" s="60" t="s">
        <v>141</v>
      </c>
      <c r="C53" s="57">
        <v>16941.52</v>
      </c>
      <c r="D53" s="169"/>
      <c r="E53" s="168"/>
      <c r="F53" s="167">
        <v>10188.73</v>
      </c>
      <c r="G53" s="167">
        <f t="shared" si="0"/>
        <v>60.140589510268263</v>
      </c>
      <c r="H53" s="171"/>
      <c r="I53" s="59"/>
      <c r="J53" s="59"/>
      <c r="K53" s="59"/>
      <c r="L53" s="59"/>
      <c r="M53" s="59"/>
      <c r="N53" s="59"/>
      <c r="O53" s="59"/>
    </row>
    <row r="54" spans="1:15">
      <c r="A54" s="172" t="s">
        <v>143</v>
      </c>
      <c r="B54" s="173" t="s">
        <v>144</v>
      </c>
      <c r="C54" s="171">
        <f>SUM(C55:C61)</f>
        <v>26785.989999999998</v>
      </c>
      <c r="D54" s="169"/>
      <c r="E54" s="169"/>
      <c r="F54" s="171">
        <f>SUM(F55:F61)</f>
        <v>19062.570000000003</v>
      </c>
      <c r="G54" s="171">
        <f t="shared" si="0"/>
        <v>71.166195462628053</v>
      </c>
      <c r="H54" s="171"/>
      <c r="I54" s="162"/>
      <c r="J54" s="162"/>
      <c r="K54" s="162"/>
      <c r="L54" s="162"/>
      <c r="M54" s="162"/>
      <c r="N54" s="162"/>
      <c r="O54" s="162"/>
    </row>
    <row r="55" spans="1:15" ht="25.5">
      <c r="A55" s="62" t="s">
        <v>145</v>
      </c>
      <c r="B55" s="60" t="s">
        <v>146</v>
      </c>
      <c r="C55" s="223">
        <v>2988</v>
      </c>
      <c r="D55" s="171"/>
      <c r="E55" s="171"/>
      <c r="F55" s="223">
        <v>4424.01</v>
      </c>
      <c r="G55" s="167">
        <f t="shared" si="0"/>
        <v>148.05923694779116</v>
      </c>
      <c r="H55" s="171"/>
      <c r="I55" s="59"/>
      <c r="J55" s="59"/>
      <c r="K55" s="59"/>
      <c r="L55" s="59"/>
      <c r="M55" s="59"/>
      <c r="N55" s="59"/>
      <c r="O55" s="59"/>
    </row>
    <row r="56" spans="1:15">
      <c r="A56" s="62" t="s">
        <v>147</v>
      </c>
      <c r="B56" s="60" t="s">
        <v>148</v>
      </c>
      <c r="C56" s="223">
        <v>1923.38</v>
      </c>
      <c r="D56" s="171"/>
      <c r="E56" s="171"/>
      <c r="F56" s="223">
        <v>2163.54</v>
      </c>
      <c r="G56" s="167">
        <f t="shared" si="0"/>
        <v>112.48635215090101</v>
      </c>
      <c r="H56" s="171"/>
      <c r="I56" s="59"/>
      <c r="J56" s="59"/>
      <c r="K56" s="59"/>
      <c r="L56" s="59"/>
      <c r="M56" s="59"/>
      <c r="N56" s="59"/>
      <c r="O56" s="59"/>
    </row>
    <row r="57" spans="1:15">
      <c r="A57" s="62" t="s">
        <v>149</v>
      </c>
      <c r="B57" s="60" t="s">
        <v>150</v>
      </c>
      <c r="C57" s="223">
        <v>15190.32</v>
      </c>
      <c r="D57" s="171"/>
      <c r="E57" s="171"/>
      <c r="F57" s="223">
        <v>7897.39</v>
      </c>
      <c r="G57" s="167">
        <f t="shared" si="0"/>
        <v>51.98962233843659</v>
      </c>
      <c r="H57" s="171"/>
      <c r="I57" s="59"/>
      <c r="J57" s="59"/>
      <c r="K57" s="59"/>
      <c r="L57" s="59"/>
      <c r="M57" s="59"/>
      <c r="N57" s="59"/>
      <c r="O57" s="59"/>
    </row>
    <row r="58" spans="1:15">
      <c r="A58" s="62" t="s">
        <v>151</v>
      </c>
      <c r="B58" s="60" t="s">
        <v>152</v>
      </c>
      <c r="C58" s="223">
        <v>1906.54</v>
      </c>
      <c r="D58" s="171"/>
      <c r="E58" s="171"/>
      <c r="F58" s="223">
        <v>1426.26</v>
      </c>
      <c r="G58" s="167">
        <f t="shared" si="0"/>
        <v>74.808815970291732</v>
      </c>
      <c r="H58" s="171"/>
      <c r="I58" s="59"/>
      <c r="J58" s="59"/>
      <c r="K58" s="59"/>
      <c r="L58" s="59"/>
      <c r="M58" s="59"/>
      <c r="N58" s="59"/>
      <c r="O58" s="59"/>
    </row>
    <row r="59" spans="1:15">
      <c r="A59" s="62" t="s">
        <v>153</v>
      </c>
      <c r="B59" s="60" t="s">
        <v>154</v>
      </c>
      <c r="C59" s="223">
        <v>2074.96</v>
      </c>
      <c r="D59" s="171"/>
      <c r="E59" s="171"/>
      <c r="F59" s="223">
        <v>1957.65</v>
      </c>
      <c r="G59" s="167">
        <f t="shared" si="0"/>
        <v>94.346397038979063</v>
      </c>
      <c r="H59" s="171"/>
      <c r="I59" s="59"/>
      <c r="J59" s="59"/>
      <c r="K59" s="59"/>
      <c r="L59" s="59"/>
      <c r="M59" s="59"/>
      <c r="N59" s="59"/>
      <c r="O59" s="59"/>
    </row>
    <row r="60" spans="1:15">
      <c r="A60" s="62" t="s">
        <v>155</v>
      </c>
      <c r="B60" s="60" t="s">
        <v>156</v>
      </c>
      <c r="C60" s="223">
        <v>1665.26</v>
      </c>
      <c r="D60" s="171"/>
      <c r="E60" s="171"/>
      <c r="F60" s="223">
        <v>0</v>
      </c>
      <c r="G60" s="167">
        <f t="shared" si="0"/>
        <v>0</v>
      </c>
      <c r="H60" s="171"/>
      <c r="I60" s="59"/>
      <c r="J60" s="59"/>
      <c r="K60" s="59"/>
      <c r="L60" s="59"/>
      <c r="M60" s="59"/>
      <c r="N60" s="59"/>
      <c r="O60" s="59"/>
    </row>
    <row r="61" spans="1:15">
      <c r="A61" s="62" t="s">
        <v>157</v>
      </c>
      <c r="B61" s="60" t="s">
        <v>144</v>
      </c>
      <c r="C61" s="223">
        <v>1037.53</v>
      </c>
      <c r="D61" s="171"/>
      <c r="E61" s="171"/>
      <c r="F61" s="223">
        <v>1193.72</v>
      </c>
      <c r="G61" s="167">
        <f t="shared" si="0"/>
        <v>115.05402253428818</v>
      </c>
      <c r="H61" s="171"/>
      <c r="I61" s="59"/>
      <c r="J61" s="59"/>
      <c r="K61" s="59"/>
      <c r="L61" s="59"/>
      <c r="M61" s="59"/>
      <c r="N61" s="59"/>
      <c r="O61" s="59"/>
    </row>
    <row r="62" spans="1:15">
      <c r="A62" s="174" t="s">
        <v>158</v>
      </c>
      <c r="B62" s="175" t="s">
        <v>159</v>
      </c>
      <c r="C62" s="171">
        <f>+C63+C66</f>
        <v>3087.72</v>
      </c>
      <c r="D62" s="154">
        <v>1344</v>
      </c>
      <c r="E62" s="154"/>
      <c r="F62" s="171">
        <f>+F63+F66</f>
        <v>2643</v>
      </c>
      <c r="G62" s="171">
        <f t="shared" si="0"/>
        <v>85.597139637013726</v>
      </c>
      <c r="H62" s="171">
        <f t="shared" si="1"/>
        <v>196.65178571428572</v>
      </c>
      <c r="I62" s="162"/>
      <c r="J62" s="162"/>
      <c r="K62" s="162"/>
      <c r="L62" s="162"/>
      <c r="M62" s="162"/>
      <c r="N62" s="162"/>
      <c r="O62" s="162"/>
    </row>
    <row r="63" spans="1:15">
      <c r="A63" s="172" t="s">
        <v>383</v>
      </c>
      <c r="B63" s="173" t="s">
        <v>384</v>
      </c>
      <c r="C63" s="171">
        <f>+C64+C65</f>
        <v>0</v>
      </c>
      <c r="D63" s="169">
        <f>+D64+D65</f>
        <v>0</v>
      </c>
      <c r="E63" s="169"/>
      <c r="F63" s="171">
        <f>+F64+F65</f>
        <v>0</v>
      </c>
      <c r="G63" s="171"/>
      <c r="H63" s="171"/>
      <c r="I63" s="162"/>
      <c r="J63" s="162"/>
      <c r="K63" s="162"/>
      <c r="L63" s="162"/>
      <c r="M63" s="162"/>
      <c r="N63" s="162"/>
      <c r="O63" s="162"/>
    </row>
    <row r="64" spans="1:15" ht="25.5">
      <c r="A64" s="62" t="s">
        <v>385</v>
      </c>
      <c r="B64" s="60" t="s">
        <v>386</v>
      </c>
      <c r="C64" s="57"/>
      <c r="D64" s="169">
        <v>0</v>
      </c>
      <c r="E64" s="168"/>
      <c r="F64" s="167"/>
      <c r="G64" s="167"/>
      <c r="H64" s="171"/>
      <c r="I64" s="59"/>
      <c r="J64" s="59"/>
      <c r="K64" s="59"/>
      <c r="L64" s="59"/>
      <c r="M64" s="59"/>
      <c r="N64" s="59"/>
      <c r="O64" s="59"/>
    </row>
    <row r="65" spans="1:15" ht="25.5">
      <c r="A65" s="62" t="s">
        <v>387</v>
      </c>
      <c r="B65" s="60" t="s">
        <v>388</v>
      </c>
      <c r="C65" s="57"/>
      <c r="D65" s="169">
        <v>0</v>
      </c>
      <c r="E65" s="168"/>
      <c r="F65" s="167"/>
      <c r="G65" s="167"/>
      <c r="H65" s="171"/>
      <c r="I65" s="59"/>
      <c r="J65" s="59"/>
      <c r="K65" s="59"/>
      <c r="L65" s="59"/>
      <c r="M65" s="59"/>
      <c r="N65" s="59"/>
      <c r="O65" s="59"/>
    </row>
    <row r="66" spans="1:15">
      <c r="A66" s="172" t="s">
        <v>160</v>
      </c>
      <c r="B66" s="173" t="s">
        <v>161</v>
      </c>
      <c r="C66" s="171">
        <f>SUM(C67:C70)</f>
        <v>3087.72</v>
      </c>
      <c r="D66" s="169">
        <f>SUM(D67:D70)</f>
        <v>0</v>
      </c>
      <c r="E66" s="169"/>
      <c r="F66" s="171">
        <f>SUM(F67:F70)</f>
        <v>2643</v>
      </c>
      <c r="G66" s="171">
        <f t="shared" si="0"/>
        <v>85.597139637013726</v>
      </c>
      <c r="H66" s="171"/>
      <c r="I66" s="162"/>
      <c r="J66" s="162"/>
      <c r="K66" s="162"/>
      <c r="L66" s="162"/>
      <c r="M66" s="162"/>
      <c r="N66" s="162"/>
      <c r="O66" s="162"/>
    </row>
    <row r="67" spans="1:15">
      <c r="A67" s="62" t="s">
        <v>162</v>
      </c>
      <c r="B67" s="60" t="s">
        <v>163</v>
      </c>
      <c r="C67" s="57">
        <v>1780.58</v>
      </c>
      <c r="D67" s="169"/>
      <c r="E67" s="168"/>
      <c r="F67" s="167">
        <v>2643</v>
      </c>
      <c r="G67" s="167">
        <f t="shared" si="0"/>
        <v>148.43477967853173</v>
      </c>
      <c r="H67" s="171"/>
      <c r="I67" s="59"/>
      <c r="J67" s="59"/>
      <c r="K67" s="59"/>
      <c r="L67" s="59"/>
      <c r="M67" s="59"/>
      <c r="N67" s="59"/>
      <c r="O67" s="59"/>
    </row>
    <row r="68" spans="1:15" ht="25.5">
      <c r="A68" s="62" t="s">
        <v>389</v>
      </c>
      <c r="B68" s="60" t="s">
        <v>390</v>
      </c>
      <c r="C68" s="57">
        <v>12.27</v>
      </c>
      <c r="D68" s="169"/>
      <c r="E68" s="168"/>
      <c r="F68" s="167"/>
      <c r="G68" s="167">
        <f t="shared" si="0"/>
        <v>0</v>
      </c>
      <c r="H68" s="171"/>
      <c r="I68" s="59"/>
      <c r="J68" s="59"/>
      <c r="K68" s="59"/>
      <c r="L68" s="59"/>
      <c r="M68" s="59"/>
      <c r="N68" s="59"/>
      <c r="O68" s="59"/>
    </row>
    <row r="69" spans="1:15">
      <c r="A69" s="62" t="s">
        <v>391</v>
      </c>
      <c r="B69" s="60" t="s">
        <v>392</v>
      </c>
      <c r="C69" s="57">
        <v>1282.56</v>
      </c>
      <c r="D69" s="169"/>
      <c r="E69" s="168"/>
      <c r="F69" s="167"/>
      <c r="G69" s="167">
        <f t="shared" si="0"/>
        <v>0</v>
      </c>
      <c r="H69" s="171"/>
      <c r="I69" s="59"/>
      <c r="J69" s="59"/>
      <c r="K69" s="59"/>
      <c r="L69" s="59"/>
      <c r="M69" s="59"/>
      <c r="N69" s="59"/>
      <c r="O69" s="59"/>
    </row>
    <row r="70" spans="1:15">
      <c r="A70" s="62" t="s">
        <v>393</v>
      </c>
      <c r="B70" s="60" t="s">
        <v>394</v>
      </c>
      <c r="C70" s="57">
        <v>12.31</v>
      </c>
      <c r="D70" s="169"/>
      <c r="E70" s="168"/>
      <c r="F70" s="167"/>
      <c r="G70" s="167">
        <f t="shared" si="0"/>
        <v>0</v>
      </c>
      <c r="H70" s="171"/>
      <c r="I70" s="59"/>
      <c r="J70" s="59"/>
      <c r="K70" s="59"/>
      <c r="L70" s="59"/>
      <c r="M70" s="59"/>
      <c r="N70" s="59"/>
      <c r="O70" s="59"/>
    </row>
    <row r="71" spans="1:15" hidden="1">
      <c r="A71" s="174" t="s">
        <v>164</v>
      </c>
      <c r="B71" s="175" t="s">
        <v>165</v>
      </c>
      <c r="C71" s="171">
        <f>+C72+C74+C77</f>
        <v>0</v>
      </c>
      <c r="D71" s="154">
        <f>+D72+D74+D77</f>
        <v>0</v>
      </c>
      <c r="E71" s="154"/>
      <c r="F71" s="171">
        <f>+F72+F74+F77</f>
        <v>0</v>
      </c>
      <c r="G71" s="171"/>
      <c r="H71" s="171"/>
      <c r="I71" s="162"/>
      <c r="J71" s="162"/>
      <c r="K71" s="162"/>
      <c r="L71" s="162"/>
      <c r="M71" s="162"/>
      <c r="N71" s="162"/>
      <c r="O71" s="162"/>
    </row>
    <row r="72" spans="1:15" hidden="1">
      <c r="A72" s="172" t="s">
        <v>395</v>
      </c>
      <c r="B72" s="173" t="s">
        <v>396</v>
      </c>
      <c r="C72" s="171">
        <f>+C73</f>
        <v>0</v>
      </c>
      <c r="D72" s="169">
        <f>+D73</f>
        <v>0</v>
      </c>
      <c r="E72" s="169"/>
      <c r="F72" s="171">
        <f>+F73</f>
        <v>0</v>
      </c>
      <c r="G72" s="171"/>
      <c r="H72" s="171"/>
      <c r="I72" s="162"/>
      <c r="J72" s="162"/>
      <c r="K72" s="162"/>
      <c r="L72" s="162"/>
      <c r="M72" s="162"/>
      <c r="N72" s="162"/>
      <c r="O72" s="162"/>
    </row>
    <row r="73" spans="1:15" ht="25.5" hidden="1">
      <c r="A73" s="62" t="s">
        <v>397</v>
      </c>
      <c r="B73" s="60" t="s">
        <v>398</v>
      </c>
      <c r="C73" s="57"/>
      <c r="D73" s="169"/>
      <c r="E73" s="168"/>
      <c r="F73" s="167"/>
      <c r="G73" s="166"/>
      <c r="H73" s="171"/>
      <c r="I73" s="59"/>
      <c r="J73" s="59"/>
      <c r="K73" s="59"/>
      <c r="L73" s="59"/>
      <c r="M73" s="59"/>
      <c r="N73" s="59"/>
      <c r="O73" s="59"/>
    </row>
    <row r="74" spans="1:15" ht="25.5" hidden="1">
      <c r="A74" s="172" t="s">
        <v>166</v>
      </c>
      <c r="B74" s="173" t="s">
        <v>167</v>
      </c>
      <c r="C74" s="171">
        <f>+C75+C76</f>
        <v>0</v>
      </c>
      <c r="D74" s="169">
        <f>+D75+D76</f>
        <v>0</v>
      </c>
      <c r="E74" s="169"/>
      <c r="F74" s="171">
        <f>+F75+F76</f>
        <v>0</v>
      </c>
      <c r="G74" s="171"/>
      <c r="H74" s="171"/>
      <c r="I74" s="162"/>
      <c r="J74" s="162"/>
      <c r="K74" s="162"/>
      <c r="L74" s="162"/>
      <c r="M74" s="162"/>
      <c r="N74" s="162"/>
      <c r="O74" s="162"/>
    </row>
    <row r="75" spans="1:15" ht="25.5" hidden="1">
      <c r="A75" s="62" t="s">
        <v>399</v>
      </c>
      <c r="B75" s="60" t="s">
        <v>400</v>
      </c>
      <c r="C75" s="57"/>
      <c r="D75" s="169"/>
      <c r="E75" s="168"/>
      <c r="F75" s="167"/>
      <c r="G75" s="166"/>
      <c r="H75" s="171"/>
      <c r="I75" s="59"/>
      <c r="J75" s="59"/>
      <c r="K75" s="59"/>
      <c r="L75" s="59"/>
      <c r="M75" s="59"/>
      <c r="N75" s="59"/>
      <c r="O75" s="59"/>
    </row>
    <row r="76" spans="1:15" hidden="1">
      <c r="A76" s="62" t="s">
        <v>168</v>
      </c>
      <c r="B76" s="60" t="s">
        <v>169</v>
      </c>
      <c r="C76" s="57"/>
      <c r="D76" s="169"/>
      <c r="E76" s="168"/>
      <c r="F76" s="167"/>
      <c r="G76" s="167"/>
      <c r="H76" s="171"/>
      <c r="I76" s="59"/>
      <c r="J76" s="59"/>
      <c r="K76" s="59"/>
      <c r="L76" s="59"/>
      <c r="M76" s="59"/>
      <c r="N76" s="59"/>
      <c r="O76" s="59"/>
    </row>
    <row r="77" spans="1:15" ht="25.5" hidden="1">
      <c r="A77" s="172" t="s">
        <v>170</v>
      </c>
      <c r="B77" s="173" t="s">
        <v>171</v>
      </c>
      <c r="C77" s="171">
        <f>+C78</f>
        <v>0</v>
      </c>
      <c r="D77" s="169">
        <f>+D78</f>
        <v>0</v>
      </c>
      <c r="E77" s="169"/>
      <c r="F77" s="171">
        <f>+F78</f>
        <v>0</v>
      </c>
      <c r="G77" s="171"/>
      <c r="H77" s="171"/>
      <c r="I77" s="162"/>
      <c r="J77" s="162"/>
      <c r="K77" s="162"/>
      <c r="L77" s="162"/>
      <c r="M77" s="162"/>
      <c r="N77" s="162"/>
      <c r="O77" s="162"/>
    </row>
    <row r="78" spans="1:15" ht="25.5" hidden="1">
      <c r="A78" s="62" t="s">
        <v>172</v>
      </c>
      <c r="B78" s="60" t="s">
        <v>171</v>
      </c>
      <c r="C78" s="57"/>
      <c r="D78" s="169"/>
      <c r="E78" s="168"/>
      <c r="F78" s="167"/>
      <c r="G78" s="167"/>
      <c r="H78" s="171"/>
      <c r="I78" s="59"/>
      <c r="J78" s="59"/>
      <c r="K78" s="59"/>
      <c r="L78" s="59"/>
      <c r="M78" s="59"/>
      <c r="N78" s="59"/>
      <c r="O78" s="59"/>
    </row>
    <row r="79" spans="1:15" hidden="1">
      <c r="A79" s="174" t="s">
        <v>173</v>
      </c>
      <c r="B79" s="175" t="s">
        <v>174</v>
      </c>
      <c r="C79" s="171">
        <f>+C80+C82+C84+C86+C89+C91</f>
        <v>0</v>
      </c>
      <c r="D79" s="154">
        <f>+D80+D82+D84+D86+D89+D91</f>
        <v>0</v>
      </c>
      <c r="E79" s="154"/>
      <c r="F79" s="171">
        <f>+F80+F82+F84+F86+F89+F91</f>
        <v>0</v>
      </c>
      <c r="G79" s="171"/>
      <c r="H79" s="171"/>
      <c r="I79" s="162"/>
      <c r="J79" s="162"/>
      <c r="K79" s="162"/>
      <c r="L79" s="162"/>
      <c r="M79" s="162"/>
      <c r="N79" s="162"/>
      <c r="O79" s="162"/>
    </row>
    <row r="80" spans="1:15" hidden="1">
      <c r="A80" s="172" t="s">
        <v>175</v>
      </c>
      <c r="B80" s="173" t="s">
        <v>176</v>
      </c>
      <c r="C80" s="171">
        <f>+C81</f>
        <v>0</v>
      </c>
      <c r="D80" s="169">
        <f>+D81</f>
        <v>0</v>
      </c>
      <c r="E80" s="169"/>
      <c r="F80" s="171">
        <f>+F81</f>
        <v>0</v>
      </c>
      <c r="G80" s="171"/>
      <c r="H80" s="171"/>
      <c r="I80" s="162"/>
      <c r="J80" s="162"/>
      <c r="K80" s="162"/>
      <c r="L80" s="162"/>
      <c r="M80" s="162"/>
      <c r="N80" s="162"/>
      <c r="O80" s="162"/>
    </row>
    <row r="81" spans="1:15" hidden="1">
      <c r="A81" s="62" t="s">
        <v>177</v>
      </c>
      <c r="B81" s="60" t="s">
        <v>178</v>
      </c>
      <c r="C81" s="166"/>
      <c r="D81" s="169"/>
      <c r="E81" s="168"/>
      <c r="F81" s="166"/>
      <c r="G81" s="167"/>
      <c r="H81" s="171"/>
      <c r="I81" s="59"/>
      <c r="J81" s="59"/>
      <c r="K81" s="59"/>
      <c r="L81" s="59"/>
      <c r="M81" s="59"/>
      <c r="N81" s="59"/>
      <c r="O81" s="59"/>
    </row>
    <row r="82" spans="1:15" ht="25.5" hidden="1">
      <c r="A82" s="172" t="s">
        <v>401</v>
      </c>
      <c r="B82" s="173" t="s">
        <v>402</v>
      </c>
      <c r="C82" s="171">
        <f>+C83</f>
        <v>0</v>
      </c>
      <c r="D82" s="169">
        <f>+D83</f>
        <v>0</v>
      </c>
      <c r="E82" s="169"/>
      <c r="F82" s="171">
        <f>+F83</f>
        <v>0</v>
      </c>
      <c r="G82" s="171"/>
      <c r="H82" s="171"/>
      <c r="I82" s="162"/>
      <c r="J82" s="162"/>
      <c r="K82" s="162"/>
      <c r="L82" s="162"/>
      <c r="M82" s="162"/>
      <c r="N82" s="162"/>
      <c r="O82" s="162"/>
    </row>
    <row r="83" spans="1:15" ht="25.5" hidden="1">
      <c r="A83" s="62" t="s">
        <v>403</v>
      </c>
      <c r="B83" s="60" t="s">
        <v>404</v>
      </c>
      <c r="C83" s="166"/>
      <c r="D83" s="169"/>
      <c r="E83" s="168"/>
      <c r="F83" s="166"/>
      <c r="G83" s="167"/>
      <c r="H83" s="171"/>
      <c r="I83" s="59"/>
      <c r="J83" s="59"/>
      <c r="K83" s="59"/>
      <c r="L83" s="59"/>
      <c r="M83" s="59"/>
      <c r="N83" s="59"/>
      <c r="O83" s="59"/>
    </row>
    <row r="84" spans="1:15" hidden="1">
      <c r="A84" s="172" t="s">
        <v>179</v>
      </c>
      <c r="B84" s="173" t="s">
        <v>180</v>
      </c>
      <c r="C84" s="171">
        <f>+C85</f>
        <v>0</v>
      </c>
      <c r="D84" s="169">
        <f>+D85</f>
        <v>0</v>
      </c>
      <c r="E84" s="169"/>
      <c r="F84" s="171">
        <f>+F85</f>
        <v>0</v>
      </c>
      <c r="G84" s="171"/>
      <c r="H84" s="171"/>
      <c r="I84" s="162"/>
      <c r="J84" s="162"/>
      <c r="K84" s="162"/>
      <c r="L84" s="162"/>
      <c r="M84" s="162"/>
      <c r="N84" s="162"/>
      <c r="O84" s="162"/>
    </row>
    <row r="85" spans="1:15" hidden="1">
      <c r="A85" s="62" t="s">
        <v>181</v>
      </c>
      <c r="B85" s="60" t="s">
        <v>182</v>
      </c>
      <c r="C85" s="61"/>
      <c r="D85" s="169"/>
      <c r="E85" s="168"/>
      <c r="F85" s="166"/>
      <c r="G85" s="167"/>
      <c r="H85" s="171"/>
      <c r="I85" s="59"/>
      <c r="J85" s="59"/>
      <c r="K85" s="59"/>
      <c r="L85" s="59"/>
      <c r="M85" s="59"/>
      <c r="N85" s="59"/>
      <c r="O85" s="59"/>
    </row>
    <row r="86" spans="1:15" hidden="1">
      <c r="A86" s="172" t="s">
        <v>183</v>
      </c>
      <c r="B86" s="173" t="s">
        <v>184</v>
      </c>
      <c r="C86" s="171">
        <f>+C87+C88</f>
        <v>0</v>
      </c>
      <c r="D86" s="169">
        <f>+D87+D88</f>
        <v>0</v>
      </c>
      <c r="E86" s="169"/>
      <c r="F86" s="171">
        <f>+F87+F88</f>
        <v>0</v>
      </c>
      <c r="G86" s="171"/>
      <c r="H86" s="171"/>
      <c r="I86" s="162"/>
      <c r="J86" s="162"/>
      <c r="K86" s="162"/>
      <c r="L86" s="162"/>
      <c r="M86" s="162"/>
      <c r="N86" s="162"/>
      <c r="O86" s="162"/>
    </row>
    <row r="87" spans="1:15" hidden="1">
      <c r="A87" s="62" t="s">
        <v>185</v>
      </c>
      <c r="B87" s="60" t="s">
        <v>186</v>
      </c>
      <c r="C87" s="57"/>
      <c r="D87" s="169"/>
      <c r="E87" s="168"/>
      <c r="F87" s="167"/>
      <c r="G87" s="167"/>
      <c r="H87" s="171"/>
      <c r="I87" s="59"/>
      <c r="J87" s="59"/>
      <c r="K87" s="59"/>
      <c r="L87" s="59"/>
      <c r="M87" s="59"/>
      <c r="N87" s="59"/>
      <c r="O87" s="59"/>
    </row>
    <row r="88" spans="1:15" ht="25.5" hidden="1">
      <c r="A88" s="62" t="s">
        <v>187</v>
      </c>
      <c r="B88" s="60" t="s">
        <v>188</v>
      </c>
      <c r="C88" s="61"/>
      <c r="D88" s="169"/>
      <c r="E88" s="168"/>
      <c r="F88" s="166"/>
      <c r="G88" s="167"/>
      <c r="H88" s="171"/>
      <c r="I88" s="59"/>
      <c r="J88" s="59"/>
      <c r="K88" s="59"/>
      <c r="L88" s="59"/>
      <c r="M88" s="59"/>
      <c r="N88" s="59"/>
      <c r="O88" s="59"/>
    </row>
    <row r="89" spans="1:15" hidden="1">
      <c r="A89" s="172" t="s">
        <v>189</v>
      </c>
      <c r="B89" s="173" t="s">
        <v>190</v>
      </c>
      <c r="C89" s="171">
        <f>+C90</f>
        <v>0</v>
      </c>
      <c r="D89" s="169">
        <f>+D90</f>
        <v>0</v>
      </c>
      <c r="E89" s="169"/>
      <c r="F89" s="171">
        <f>+F90</f>
        <v>0</v>
      </c>
      <c r="G89" s="171"/>
      <c r="H89" s="171"/>
      <c r="I89" s="162"/>
      <c r="J89" s="162"/>
      <c r="K89" s="162"/>
      <c r="L89" s="162"/>
      <c r="M89" s="162"/>
      <c r="N89" s="162"/>
      <c r="O89" s="162"/>
    </row>
    <row r="90" spans="1:15" hidden="1">
      <c r="A90" s="62" t="s">
        <v>191</v>
      </c>
      <c r="B90" s="60" t="s">
        <v>192</v>
      </c>
      <c r="C90" s="57"/>
      <c r="D90" s="169"/>
      <c r="E90" s="168"/>
      <c r="F90" s="167"/>
      <c r="G90" s="167"/>
      <c r="H90" s="171"/>
      <c r="I90" s="59"/>
      <c r="J90" s="59"/>
      <c r="K90" s="59"/>
      <c r="L90" s="59"/>
      <c r="M90" s="59"/>
      <c r="N90" s="59"/>
      <c r="O90" s="59"/>
    </row>
    <row r="91" spans="1:15" hidden="1">
      <c r="A91" s="172" t="s">
        <v>193</v>
      </c>
      <c r="B91" s="173" t="s">
        <v>194</v>
      </c>
      <c r="C91" s="171">
        <f>SUM(C92:C95)</f>
        <v>0</v>
      </c>
      <c r="D91" s="169">
        <f>SUM(D92:D95)</f>
        <v>0</v>
      </c>
      <c r="E91" s="169"/>
      <c r="F91" s="171">
        <f>SUM(F92:F95)</f>
        <v>0</v>
      </c>
      <c r="G91" s="171"/>
      <c r="H91" s="171"/>
      <c r="I91" s="162"/>
      <c r="J91" s="162"/>
      <c r="K91" s="162"/>
      <c r="L91" s="162"/>
      <c r="M91" s="162"/>
      <c r="N91" s="162"/>
      <c r="O91" s="162"/>
    </row>
    <row r="92" spans="1:15" ht="25.5" hidden="1">
      <c r="A92" s="62" t="s">
        <v>195</v>
      </c>
      <c r="B92" s="60" t="s">
        <v>196</v>
      </c>
      <c r="C92" s="57"/>
      <c r="D92" s="169"/>
      <c r="E92" s="168"/>
      <c r="F92" s="167"/>
      <c r="G92" s="167"/>
      <c r="H92" s="171"/>
      <c r="I92" s="59"/>
      <c r="J92" s="59"/>
      <c r="K92" s="59"/>
      <c r="L92" s="59"/>
      <c r="M92" s="59"/>
      <c r="N92" s="59"/>
      <c r="O92" s="59"/>
    </row>
    <row r="93" spans="1:15" ht="25.5" hidden="1">
      <c r="A93" s="62" t="s">
        <v>197</v>
      </c>
      <c r="B93" s="60" t="s">
        <v>198</v>
      </c>
      <c r="C93" s="57"/>
      <c r="D93" s="169"/>
      <c r="E93" s="168"/>
      <c r="F93" s="167"/>
      <c r="G93" s="167"/>
      <c r="H93" s="171"/>
      <c r="I93" s="59"/>
      <c r="J93" s="59"/>
      <c r="K93" s="59"/>
      <c r="L93" s="59"/>
      <c r="M93" s="59"/>
      <c r="N93" s="59"/>
      <c r="O93" s="59"/>
    </row>
    <row r="94" spans="1:15" ht="25.5" hidden="1">
      <c r="A94" s="62" t="s">
        <v>405</v>
      </c>
      <c r="B94" s="60" t="s">
        <v>292</v>
      </c>
      <c r="C94" s="57"/>
      <c r="D94" s="169"/>
      <c r="E94" s="169"/>
      <c r="F94" s="167"/>
      <c r="G94" s="167"/>
      <c r="H94" s="171"/>
      <c r="I94" s="59"/>
      <c r="J94" s="59"/>
      <c r="K94" s="59"/>
      <c r="L94" s="59"/>
      <c r="M94" s="59"/>
      <c r="N94" s="59"/>
      <c r="O94" s="59"/>
    </row>
    <row r="95" spans="1:15" ht="25.5" hidden="1">
      <c r="A95" s="62" t="s">
        <v>199</v>
      </c>
      <c r="B95" s="60" t="s">
        <v>200</v>
      </c>
      <c r="C95" s="57"/>
      <c r="D95" s="169"/>
      <c r="E95" s="169"/>
      <c r="F95" s="167"/>
      <c r="G95" s="167"/>
      <c r="H95" s="171"/>
      <c r="I95" s="59"/>
      <c r="J95" s="59"/>
      <c r="K95" s="59"/>
      <c r="L95" s="59"/>
      <c r="M95" s="59"/>
      <c r="N95" s="59"/>
      <c r="O95" s="59"/>
    </row>
    <row r="96" spans="1:15" ht="25.5">
      <c r="A96" s="174" t="s">
        <v>201</v>
      </c>
      <c r="B96" s="175" t="s">
        <v>202</v>
      </c>
      <c r="C96" s="171">
        <f>+C97+C100</f>
        <v>3955.14</v>
      </c>
      <c r="D96" s="154">
        <v>4679</v>
      </c>
      <c r="E96" s="154"/>
      <c r="F96" s="171">
        <f>+F97+F100</f>
        <v>882.61</v>
      </c>
      <c r="G96" s="171">
        <f t="shared" ref="G96:G137" si="2">+F96/C96*100</f>
        <v>22.315518540430933</v>
      </c>
      <c r="H96" s="171">
        <f t="shared" ref="H96" si="3">+F96/D96*100</f>
        <v>18.863218636460783</v>
      </c>
      <c r="I96" s="162"/>
      <c r="J96" s="162"/>
      <c r="K96" s="162"/>
      <c r="L96" s="162"/>
      <c r="M96" s="162"/>
      <c r="N96" s="162"/>
      <c r="O96" s="162"/>
    </row>
    <row r="97" spans="1:15">
      <c r="A97" s="172" t="s">
        <v>406</v>
      </c>
      <c r="B97" s="173" t="s">
        <v>407</v>
      </c>
      <c r="C97" s="171">
        <f>+C98+C99</f>
        <v>0</v>
      </c>
      <c r="D97" s="169">
        <f>+D98+D99</f>
        <v>0</v>
      </c>
      <c r="E97" s="169"/>
      <c r="F97" s="171">
        <f>+F98+F99</f>
        <v>0</v>
      </c>
      <c r="G97" s="171"/>
      <c r="H97" s="171"/>
      <c r="I97" s="162"/>
      <c r="J97" s="162"/>
      <c r="K97" s="162"/>
      <c r="L97" s="162"/>
      <c r="M97" s="162"/>
      <c r="N97" s="162"/>
      <c r="O97" s="162"/>
    </row>
    <row r="98" spans="1:15" ht="25.5">
      <c r="A98" s="62" t="s">
        <v>408</v>
      </c>
      <c r="B98" s="60" t="s">
        <v>409</v>
      </c>
      <c r="C98" s="57"/>
      <c r="D98" s="169"/>
      <c r="E98" s="169"/>
      <c r="F98" s="167"/>
      <c r="G98" s="167"/>
      <c r="H98" s="171"/>
      <c r="I98" s="59"/>
      <c r="J98" s="59"/>
      <c r="K98" s="59"/>
      <c r="L98" s="59"/>
      <c r="M98" s="59"/>
      <c r="N98" s="59"/>
      <c r="O98" s="59"/>
    </row>
    <row r="99" spans="1:15" ht="25.5">
      <c r="A99" s="62" t="s">
        <v>410</v>
      </c>
      <c r="B99" s="60" t="s">
        <v>411</v>
      </c>
      <c r="C99" s="57"/>
      <c r="D99" s="169"/>
      <c r="E99" s="169"/>
      <c r="F99" s="167"/>
      <c r="G99" s="167"/>
      <c r="H99" s="171"/>
      <c r="I99" s="59"/>
      <c r="J99" s="59"/>
      <c r="K99" s="59"/>
      <c r="L99" s="59"/>
      <c r="M99" s="59"/>
      <c r="N99" s="59"/>
      <c r="O99" s="59"/>
    </row>
    <row r="100" spans="1:15">
      <c r="A100" s="172" t="s">
        <v>203</v>
      </c>
      <c r="B100" s="173" t="s">
        <v>204</v>
      </c>
      <c r="C100" s="171">
        <f>SUM(C101:C103)</f>
        <v>3955.14</v>
      </c>
      <c r="D100" s="169">
        <f>SUM(D101:D103)</f>
        <v>0</v>
      </c>
      <c r="E100" s="169"/>
      <c r="F100" s="171">
        <f>SUM(F101:F103)</f>
        <v>882.61</v>
      </c>
      <c r="G100" s="171">
        <f t="shared" si="2"/>
        <v>22.315518540430933</v>
      </c>
      <c r="H100" s="171"/>
      <c r="I100" s="162"/>
      <c r="J100" s="162"/>
      <c r="K100" s="162"/>
      <c r="L100" s="162"/>
      <c r="M100" s="162"/>
      <c r="N100" s="162"/>
      <c r="O100" s="162"/>
    </row>
    <row r="101" spans="1:15">
      <c r="A101" s="62" t="s">
        <v>205</v>
      </c>
      <c r="B101" s="60" t="s">
        <v>206</v>
      </c>
      <c r="C101" s="167">
        <v>3955.14</v>
      </c>
      <c r="D101" s="169"/>
      <c r="E101" s="169"/>
      <c r="F101" s="167">
        <v>882.61</v>
      </c>
      <c r="G101" s="167">
        <f t="shared" si="2"/>
        <v>22.315518540430933</v>
      </c>
      <c r="H101" s="171"/>
      <c r="I101" s="59"/>
      <c r="J101" s="59"/>
      <c r="K101" s="59"/>
      <c r="L101" s="59"/>
      <c r="M101" s="59"/>
      <c r="N101" s="59"/>
      <c r="O101" s="59"/>
    </row>
    <row r="102" spans="1:15">
      <c r="A102" s="62" t="s">
        <v>412</v>
      </c>
      <c r="B102" s="60" t="s">
        <v>413</v>
      </c>
      <c r="C102" s="167"/>
      <c r="D102" s="169"/>
      <c r="E102" s="169"/>
      <c r="F102" s="167"/>
      <c r="G102" s="167"/>
      <c r="H102" s="171"/>
      <c r="I102" s="59"/>
      <c r="J102" s="59"/>
      <c r="K102" s="59"/>
      <c r="L102" s="59"/>
      <c r="M102" s="59"/>
      <c r="N102" s="59"/>
      <c r="O102" s="59"/>
    </row>
    <row r="103" spans="1:15">
      <c r="A103" s="62" t="s">
        <v>414</v>
      </c>
      <c r="B103" s="60" t="s">
        <v>415</v>
      </c>
      <c r="C103" s="167"/>
      <c r="D103" s="169"/>
      <c r="E103" s="169"/>
      <c r="F103" s="167"/>
      <c r="G103" s="167"/>
      <c r="H103" s="171"/>
      <c r="I103" s="59"/>
      <c r="J103" s="59"/>
      <c r="K103" s="59"/>
      <c r="L103" s="59"/>
      <c r="M103" s="59"/>
      <c r="N103" s="59"/>
      <c r="O103" s="59"/>
    </row>
    <row r="104" spans="1:15" hidden="1">
      <c r="A104" s="174" t="s">
        <v>207</v>
      </c>
      <c r="B104" s="175" t="s">
        <v>208</v>
      </c>
      <c r="C104" s="171">
        <f>+C105+C109+C113</f>
        <v>0</v>
      </c>
      <c r="D104" s="154">
        <f>+D105+D109+D113</f>
        <v>0</v>
      </c>
      <c r="E104" s="154"/>
      <c r="F104" s="171">
        <f>+F105+F109+F113</f>
        <v>0</v>
      </c>
      <c r="G104" s="171"/>
      <c r="H104" s="171"/>
      <c r="I104" s="162"/>
      <c r="J104" s="162"/>
      <c r="K104" s="162"/>
      <c r="L104" s="162"/>
      <c r="M104" s="162"/>
      <c r="N104" s="162"/>
      <c r="O104" s="162"/>
    </row>
    <row r="105" spans="1:15" hidden="1">
      <c r="A105" s="172" t="s">
        <v>209</v>
      </c>
      <c r="B105" s="173" t="s">
        <v>210</v>
      </c>
      <c r="C105" s="171">
        <f>SUM(C106:C108)</f>
        <v>0</v>
      </c>
      <c r="D105" s="169">
        <f>SUM(D106:D108)</f>
        <v>0</v>
      </c>
      <c r="E105" s="169"/>
      <c r="F105" s="171">
        <f>SUM(F106:F108)</f>
        <v>0</v>
      </c>
      <c r="G105" s="171"/>
      <c r="H105" s="171"/>
      <c r="I105" s="162"/>
      <c r="J105" s="162"/>
      <c r="K105" s="162"/>
      <c r="L105" s="162"/>
      <c r="M105" s="162"/>
      <c r="N105" s="162"/>
      <c r="O105" s="162"/>
    </row>
    <row r="106" spans="1:15" hidden="1">
      <c r="A106" s="62" t="s">
        <v>211</v>
      </c>
      <c r="B106" s="60" t="s">
        <v>212</v>
      </c>
      <c r="C106" s="167"/>
      <c r="D106" s="169"/>
      <c r="E106" s="169"/>
      <c r="F106" s="167"/>
      <c r="G106" s="167"/>
      <c r="H106" s="171"/>
      <c r="I106" s="59"/>
      <c r="J106" s="59"/>
      <c r="K106" s="59"/>
      <c r="L106" s="59"/>
      <c r="M106" s="59"/>
      <c r="N106" s="59"/>
      <c r="O106" s="59"/>
    </row>
    <row r="107" spans="1:15" hidden="1">
      <c r="A107" s="62" t="s">
        <v>416</v>
      </c>
      <c r="B107" s="60" t="s">
        <v>417</v>
      </c>
      <c r="C107" s="167"/>
      <c r="D107" s="169"/>
      <c r="E107" s="169"/>
      <c r="F107" s="167"/>
      <c r="G107" s="167"/>
      <c r="H107" s="171"/>
      <c r="I107" s="59"/>
      <c r="J107" s="59"/>
      <c r="K107" s="59"/>
      <c r="L107" s="59"/>
      <c r="M107" s="59"/>
      <c r="N107" s="59"/>
      <c r="O107" s="59"/>
    </row>
    <row r="108" spans="1:15" hidden="1">
      <c r="A108" s="62" t="s">
        <v>213</v>
      </c>
      <c r="B108" s="60" t="s">
        <v>214</v>
      </c>
      <c r="C108" s="167"/>
      <c r="D108" s="169"/>
      <c r="E108" s="169"/>
      <c r="F108" s="167"/>
      <c r="G108" s="167"/>
      <c r="H108" s="171"/>
      <c r="I108" s="59"/>
      <c r="J108" s="59"/>
      <c r="K108" s="59"/>
      <c r="L108" s="59"/>
      <c r="M108" s="59"/>
      <c r="N108" s="59"/>
      <c r="O108" s="59"/>
    </row>
    <row r="109" spans="1:15" hidden="1">
      <c r="A109" s="172" t="s">
        <v>215</v>
      </c>
      <c r="B109" s="173" t="s">
        <v>216</v>
      </c>
      <c r="C109" s="171">
        <f>SUM(C110:C112)</f>
        <v>0</v>
      </c>
      <c r="D109" s="169">
        <f>SUM(D110:D112)</f>
        <v>0</v>
      </c>
      <c r="E109" s="169"/>
      <c r="F109" s="171">
        <f>SUM(F110:F112)</f>
        <v>0</v>
      </c>
      <c r="G109" s="171"/>
      <c r="H109" s="171"/>
      <c r="I109" s="162"/>
      <c r="J109" s="162"/>
      <c r="K109" s="162"/>
      <c r="L109" s="162"/>
      <c r="M109" s="162"/>
      <c r="N109" s="162"/>
      <c r="O109" s="162"/>
    </row>
    <row r="110" spans="1:15" hidden="1">
      <c r="A110" s="62" t="s">
        <v>217</v>
      </c>
      <c r="B110" s="60" t="s">
        <v>218</v>
      </c>
      <c r="C110" s="57"/>
      <c r="D110" s="169"/>
      <c r="E110" s="169"/>
      <c r="F110" s="57"/>
      <c r="G110" s="167"/>
      <c r="H110" s="171"/>
      <c r="I110" s="59"/>
      <c r="J110" s="59"/>
      <c r="K110" s="59"/>
      <c r="L110" s="59"/>
      <c r="M110" s="59"/>
      <c r="N110" s="59"/>
      <c r="O110" s="59"/>
    </row>
    <row r="111" spans="1:15" hidden="1">
      <c r="A111" s="62" t="s">
        <v>418</v>
      </c>
      <c r="B111" s="60" t="s">
        <v>419</v>
      </c>
      <c r="C111" s="57"/>
      <c r="D111" s="169"/>
      <c r="E111" s="169"/>
      <c r="F111" s="57"/>
      <c r="G111" s="167"/>
      <c r="H111" s="171"/>
      <c r="I111" s="59"/>
      <c r="J111" s="59"/>
      <c r="K111" s="59"/>
      <c r="L111" s="59"/>
      <c r="M111" s="59"/>
      <c r="N111" s="59"/>
      <c r="O111" s="59"/>
    </row>
    <row r="112" spans="1:15" hidden="1">
      <c r="A112" s="62" t="s">
        <v>219</v>
      </c>
      <c r="B112" s="60" t="s">
        <v>220</v>
      </c>
      <c r="C112" s="57"/>
      <c r="D112" s="169"/>
      <c r="E112" s="169"/>
      <c r="F112" s="57"/>
      <c r="G112" s="167"/>
      <c r="H112" s="171"/>
      <c r="I112" s="59"/>
      <c r="J112" s="59"/>
      <c r="K112" s="59"/>
      <c r="L112" s="59"/>
      <c r="M112" s="59"/>
      <c r="N112" s="59"/>
      <c r="O112" s="59"/>
    </row>
    <row r="113" spans="1:15" hidden="1">
      <c r="A113" s="172" t="s">
        <v>221</v>
      </c>
      <c r="B113" s="173" t="s">
        <v>222</v>
      </c>
      <c r="C113" s="171">
        <f>SUM(C114:C118)</f>
        <v>0</v>
      </c>
      <c r="D113" s="169">
        <f>SUM(D114:D118)</f>
        <v>0</v>
      </c>
      <c r="E113" s="169"/>
      <c r="F113" s="171">
        <f>SUM(F114:F118)</f>
        <v>0</v>
      </c>
      <c r="G113" s="171"/>
      <c r="H113" s="171"/>
      <c r="I113" s="162"/>
      <c r="J113" s="162"/>
      <c r="K113" s="162"/>
      <c r="L113" s="162"/>
      <c r="M113" s="162"/>
      <c r="N113" s="162"/>
      <c r="O113" s="162"/>
    </row>
    <row r="114" spans="1:15" hidden="1">
      <c r="A114" s="62" t="s">
        <v>420</v>
      </c>
      <c r="B114" s="60" t="s">
        <v>421</v>
      </c>
      <c r="C114" s="57"/>
      <c r="D114" s="169"/>
      <c r="E114" s="169"/>
      <c r="F114" s="57"/>
      <c r="G114" s="167"/>
      <c r="H114" s="171"/>
      <c r="I114" s="59"/>
      <c r="J114" s="59"/>
      <c r="K114" s="59"/>
      <c r="L114" s="59"/>
      <c r="M114" s="59"/>
      <c r="N114" s="59"/>
      <c r="O114" s="59"/>
    </row>
    <row r="115" spans="1:15" hidden="1">
      <c r="A115" s="62" t="s">
        <v>422</v>
      </c>
      <c r="B115" s="60" t="s">
        <v>423</v>
      </c>
      <c r="C115" s="57"/>
      <c r="D115" s="169"/>
      <c r="E115" s="169"/>
      <c r="F115" s="57"/>
      <c r="G115" s="167"/>
      <c r="H115" s="171"/>
      <c r="I115" s="59"/>
      <c r="J115" s="59"/>
      <c r="K115" s="59"/>
      <c r="L115" s="59"/>
      <c r="M115" s="59"/>
      <c r="N115" s="59"/>
      <c r="O115" s="59"/>
    </row>
    <row r="116" spans="1:15" hidden="1">
      <c r="A116" s="62" t="s">
        <v>424</v>
      </c>
      <c r="B116" s="60" t="s">
        <v>425</v>
      </c>
      <c r="C116" s="57"/>
      <c r="D116" s="169"/>
      <c r="E116" s="169"/>
      <c r="F116" s="57"/>
      <c r="G116" s="167"/>
      <c r="H116" s="171"/>
      <c r="I116" s="59"/>
      <c r="J116" s="59"/>
      <c r="K116" s="59"/>
      <c r="L116" s="59"/>
      <c r="M116" s="59"/>
      <c r="N116" s="59"/>
      <c r="O116" s="59"/>
    </row>
    <row r="117" spans="1:15" hidden="1">
      <c r="A117" s="62" t="s">
        <v>223</v>
      </c>
      <c r="B117" s="60" t="s">
        <v>224</v>
      </c>
      <c r="C117" s="57"/>
      <c r="D117" s="169"/>
      <c r="E117" s="169"/>
      <c r="F117" s="57"/>
      <c r="G117" s="167"/>
      <c r="H117" s="171"/>
      <c r="I117" s="59"/>
      <c r="J117" s="59"/>
      <c r="K117" s="59"/>
      <c r="L117" s="59"/>
      <c r="M117" s="59"/>
      <c r="N117" s="59"/>
      <c r="O117" s="59"/>
    </row>
    <row r="118" spans="1:15" hidden="1">
      <c r="A118" s="62" t="s">
        <v>426</v>
      </c>
      <c r="B118" s="60" t="s">
        <v>333</v>
      </c>
      <c r="C118" s="57"/>
      <c r="D118" s="169"/>
      <c r="E118" s="169"/>
      <c r="F118" s="57"/>
      <c r="G118" s="167"/>
      <c r="H118" s="171"/>
      <c r="I118" s="59"/>
      <c r="J118" s="59"/>
      <c r="K118" s="59"/>
      <c r="L118" s="59"/>
      <c r="M118" s="59"/>
      <c r="N118" s="59"/>
      <c r="O118" s="59"/>
    </row>
    <row r="119" spans="1:15" ht="15" customHeight="1">
      <c r="A119" s="186" t="s">
        <v>55</v>
      </c>
      <c r="B119" s="187" t="s">
        <v>225</v>
      </c>
      <c r="C119" s="188">
        <f>+C120+C127+C154+C157+C160</f>
        <v>53995.83</v>
      </c>
      <c r="D119" s="189">
        <f>+D120+D127+D154+D157+D160</f>
        <v>33195</v>
      </c>
      <c r="E119" s="189">
        <f>+E120+E127+E154+E157+E160</f>
        <v>0</v>
      </c>
      <c r="F119" s="188">
        <f>+F120+F127+F154+F157+F160</f>
        <v>33867.160000000003</v>
      </c>
      <c r="G119" s="188">
        <f t="shared" si="2"/>
        <v>62.721806480241163</v>
      </c>
      <c r="H119" s="188">
        <f>+F119/D119*100</f>
        <v>102.02488326555206</v>
      </c>
      <c r="I119" s="159"/>
      <c r="J119" s="159"/>
      <c r="K119" s="159"/>
      <c r="L119" s="159"/>
      <c r="M119" s="159"/>
      <c r="N119" s="159"/>
      <c r="O119" s="159"/>
    </row>
    <row r="120" spans="1:15">
      <c r="A120" s="174" t="s">
        <v>57</v>
      </c>
      <c r="B120" s="175" t="s">
        <v>226</v>
      </c>
      <c r="C120" s="171">
        <f>+C121+C123</f>
        <v>351.11</v>
      </c>
      <c r="D120" s="154">
        <v>7136</v>
      </c>
      <c r="E120" s="154"/>
      <c r="F120" s="171">
        <f>+F121+F123</f>
        <v>0</v>
      </c>
      <c r="G120" s="171">
        <f t="shared" si="2"/>
        <v>0</v>
      </c>
      <c r="H120" s="171">
        <f>+F120/D120*100</f>
        <v>0</v>
      </c>
      <c r="I120" s="162"/>
      <c r="J120" s="162"/>
      <c r="K120" s="162"/>
      <c r="L120" s="162"/>
      <c r="M120" s="162"/>
      <c r="N120" s="162"/>
      <c r="O120" s="162"/>
    </row>
    <row r="121" spans="1:15">
      <c r="A121" s="172" t="s">
        <v>427</v>
      </c>
      <c r="B121" s="173" t="s">
        <v>428</v>
      </c>
      <c r="C121" s="171">
        <f>+C122</f>
        <v>0</v>
      </c>
      <c r="D121" s="169">
        <f>+D122</f>
        <v>0</v>
      </c>
      <c r="E121" s="169"/>
      <c r="F121" s="171">
        <f>+F122</f>
        <v>0</v>
      </c>
      <c r="G121" s="171"/>
      <c r="H121" s="171"/>
      <c r="I121" s="162"/>
      <c r="J121" s="162"/>
      <c r="K121" s="162"/>
      <c r="L121" s="162"/>
      <c r="M121" s="162"/>
      <c r="N121" s="162"/>
      <c r="O121" s="162"/>
    </row>
    <row r="122" spans="1:15">
      <c r="A122" s="62" t="s">
        <v>429</v>
      </c>
      <c r="B122" s="60" t="s">
        <v>344</v>
      </c>
      <c r="C122" s="57"/>
      <c r="D122" s="169"/>
      <c r="E122" s="169"/>
      <c r="F122" s="167"/>
      <c r="G122" s="167"/>
      <c r="H122" s="171"/>
      <c r="I122" s="59"/>
      <c r="J122" s="59"/>
      <c r="K122" s="59"/>
      <c r="L122" s="59"/>
      <c r="M122" s="59"/>
      <c r="N122" s="59"/>
      <c r="O122" s="59"/>
    </row>
    <row r="123" spans="1:15">
      <c r="A123" s="172" t="s">
        <v>227</v>
      </c>
      <c r="B123" s="173" t="s">
        <v>228</v>
      </c>
      <c r="C123" s="171">
        <f>+C124+C125+C126</f>
        <v>351.11</v>
      </c>
      <c r="D123" s="169">
        <f>+D124+D125+D126</f>
        <v>0</v>
      </c>
      <c r="E123" s="169"/>
      <c r="F123" s="171">
        <f>+F124+F125+F126</f>
        <v>0</v>
      </c>
      <c r="G123" s="171">
        <f t="shared" si="2"/>
        <v>0</v>
      </c>
      <c r="H123" s="171"/>
      <c r="I123" s="162"/>
      <c r="J123" s="162"/>
      <c r="K123" s="162"/>
      <c r="L123" s="162"/>
      <c r="M123" s="162"/>
      <c r="N123" s="162"/>
      <c r="O123" s="162"/>
    </row>
    <row r="124" spans="1:15">
      <c r="A124" s="62" t="s">
        <v>229</v>
      </c>
      <c r="B124" s="60" t="s">
        <v>230</v>
      </c>
      <c r="C124" s="57">
        <v>351.11</v>
      </c>
      <c r="D124" s="169"/>
      <c r="E124" s="169"/>
      <c r="F124" s="167"/>
      <c r="G124" s="167">
        <f t="shared" si="2"/>
        <v>0</v>
      </c>
      <c r="H124" s="171"/>
      <c r="I124" s="59"/>
      <c r="J124" s="59"/>
      <c r="K124" s="59"/>
      <c r="L124" s="59"/>
      <c r="M124" s="59"/>
      <c r="N124" s="59"/>
      <c r="O124" s="59"/>
    </row>
    <row r="125" spans="1:15">
      <c r="A125" s="62" t="s">
        <v>430</v>
      </c>
      <c r="B125" s="60" t="s">
        <v>348</v>
      </c>
      <c r="C125" s="57"/>
      <c r="D125" s="169"/>
      <c r="E125" s="169"/>
      <c r="F125" s="167"/>
      <c r="G125" s="167"/>
      <c r="H125" s="171"/>
      <c r="I125" s="59"/>
      <c r="J125" s="59"/>
      <c r="K125" s="59"/>
      <c r="L125" s="59"/>
      <c r="M125" s="59"/>
      <c r="N125" s="59"/>
      <c r="O125" s="59"/>
    </row>
    <row r="126" spans="1:15">
      <c r="A126" s="62" t="s">
        <v>431</v>
      </c>
      <c r="B126" s="60" t="s">
        <v>432</v>
      </c>
      <c r="C126" s="57"/>
      <c r="D126" s="169"/>
      <c r="E126" s="169"/>
      <c r="F126" s="167"/>
      <c r="G126" s="167"/>
      <c r="H126" s="171"/>
      <c r="I126" s="59"/>
      <c r="J126" s="59"/>
      <c r="K126" s="59"/>
      <c r="L126" s="59"/>
      <c r="M126" s="59"/>
      <c r="N126" s="59"/>
      <c r="O126" s="59"/>
    </row>
    <row r="127" spans="1:15">
      <c r="A127" s="174" t="s">
        <v>231</v>
      </c>
      <c r="B127" s="175" t="s">
        <v>232</v>
      </c>
      <c r="C127" s="171">
        <f>+C128+C132+C140+C143+C147+C150</f>
        <v>53644.72</v>
      </c>
      <c r="D127" s="154">
        <v>26059</v>
      </c>
      <c r="E127" s="154"/>
      <c r="F127" s="171">
        <f>+F128+F132+F140+F143+F147+F150</f>
        <v>33867.160000000003</v>
      </c>
      <c r="G127" s="171">
        <f t="shared" si="2"/>
        <v>63.132326909339817</v>
      </c>
      <c r="H127" s="171">
        <f t="shared" ref="H127" si="4">+F127/D127*100</f>
        <v>129.96339076710544</v>
      </c>
      <c r="I127" s="162"/>
      <c r="J127" s="162"/>
      <c r="K127" s="162"/>
      <c r="L127" s="162"/>
      <c r="M127" s="162"/>
      <c r="N127" s="162"/>
      <c r="O127" s="162"/>
    </row>
    <row r="128" spans="1:15">
      <c r="A128" s="172" t="s">
        <v>233</v>
      </c>
      <c r="B128" s="173" t="s">
        <v>234</v>
      </c>
      <c r="C128" s="171">
        <f>SUM(C129:C131)</f>
        <v>0</v>
      </c>
      <c r="D128" s="169">
        <f>SUM(D129:D131)</f>
        <v>0</v>
      </c>
      <c r="E128" s="169"/>
      <c r="F128" s="171">
        <f>SUM(F129:F131)</f>
        <v>0</v>
      </c>
      <c r="G128" s="171"/>
      <c r="H128" s="171"/>
      <c r="I128" s="162"/>
      <c r="J128" s="162"/>
      <c r="K128" s="162"/>
      <c r="L128" s="162"/>
      <c r="M128" s="162"/>
      <c r="N128" s="162"/>
      <c r="O128" s="162"/>
    </row>
    <row r="129" spans="1:15">
      <c r="A129" s="62" t="s">
        <v>433</v>
      </c>
      <c r="B129" s="60" t="s">
        <v>354</v>
      </c>
      <c r="C129" s="57"/>
      <c r="D129" s="169"/>
      <c r="E129" s="169"/>
      <c r="F129" s="167"/>
      <c r="G129" s="167"/>
      <c r="H129" s="171"/>
      <c r="I129" s="59"/>
      <c r="J129" s="59"/>
      <c r="K129" s="59"/>
      <c r="L129" s="59"/>
      <c r="M129" s="59"/>
      <c r="N129" s="59"/>
      <c r="O129" s="59"/>
    </row>
    <row r="130" spans="1:15">
      <c r="A130" s="62" t="s">
        <v>235</v>
      </c>
      <c r="B130" s="60" t="s">
        <v>236</v>
      </c>
      <c r="C130" s="57"/>
      <c r="D130" s="169"/>
      <c r="E130" s="169"/>
      <c r="F130" s="167"/>
      <c r="G130" s="167"/>
      <c r="H130" s="171"/>
      <c r="I130" s="59"/>
      <c r="J130" s="59"/>
      <c r="K130" s="59"/>
      <c r="L130" s="59"/>
      <c r="M130" s="59"/>
      <c r="N130" s="59"/>
      <c r="O130" s="59"/>
    </row>
    <row r="131" spans="1:15">
      <c r="A131" s="62" t="s">
        <v>434</v>
      </c>
      <c r="B131" s="60" t="s">
        <v>435</v>
      </c>
      <c r="C131" s="57"/>
      <c r="D131" s="169"/>
      <c r="E131" s="169"/>
      <c r="F131" s="167"/>
      <c r="G131" s="167"/>
      <c r="H131" s="171"/>
      <c r="I131" s="59"/>
      <c r="J131" s="59"/>
      <c r="K131" s="59"/>
      <c r="L131" s="59"/>
      <c r="M131" s="59"/>
      <c r="N131" s="59"/>
      <c r="O131" s="59"/>
    </row>
    <row r="132" spans="1:15">
      <c r="A132" s="172" t="s">
        <v>237</v>
      </c>
      <c r="B132" s="173" t="s">
        <v>238</v>
      </c>
      <c r="C132" s="171">
        <f>SUM(C133:C139)</f>
        <v>18027.48</v>
      </c>
      <c r="D132" s="169">
        <f>SUM(D133:D139)</f>
        <v>0</v>
      </c>
      <c r="E132" s="169"/>
      <c r="F132" s="171">
        <f>SUM(F133:F139)</f>
        <v>18412.940000000002</v>
      </c>
      <c r="G132" s="171">
        <f t="shared" si="2"/>
        <v>102.13818015607285</v>
      </c>
      <c r="H132" s="171"/>
      <c r="I132" s="162"/>
      <c r="J132" s="162"/>
      <c r="K132" s="162"/>
      <c r="L132" s="162"/>
      <c r="M132" s="162"/>
      <c r="N132" s="162"/>
      <c r="O132" s="162"/>
    </row>
    <row r="133" spans="1:15">
      <c r="A133" s="62" t="s">
        <v>239</v>
      </c>
      <c r="B133" s="60" t="s">
        <v>240</v>
      </c>
      <c r="C133" s="57">
        <v>8809.2999999999993</v>
      </c>
      <c r="D133" s="169"/>
      <c r="E133" s="169"/>
      <c r="F133" s="167">
        <v>8181.33</v>
      </c>
      <c r="G133" s="167">
        <f t="shared" si="2"/>
        <v>92.871510789733577</v>
      </c>
      <c r="H133" s="171"/>
      <c r="I133" s="59"/>
      <c r="J133" s="59"/>
      <c r="K133" s="59"/>
      <c r="L133" s="59"/>
      <c r="M133" s="59"/>
      <c r="N133" s="59"/>
      <c r="O133" s="59"/>
    </row>
    <row r="134" spans="1:15">
      <c r="A134" s="62" t="s">
        <v>436</v>
      </c>
      <c r="B134" s="60" t="s">
        <v>437</v>
      </c>
      <c r="C134" s="57"/>
      <c r="D134" s="169"/>
      <c r="E134" s="169"/>
      <c r="F134" s="167">
        <v>504.99</v>
      </c>
      <c r="G134" s="167"/>
      <c r="H134" s="171"/>
      <c r="I134" s="59"/>
      <c r="J134" s="59"/>
      <c r="K134" s="59"/>
      <c r="L134" s="59"/>
      <c r="M134" s="59"/>
      <c r="N134" s="59"/>
      <c r="O134" s="59"/>
    </row>
    <row r="135" spans="1:15">
      <c r="A135" s="62" t="s">
        <v>438</v>
      </c>
      <c r="B135" s="60" t="s">
        <v>439</v>
      </c>
      <c r="C135" s="57"/>
      <c r="D135" s="169"/>
      <c r="E135" s="169"/>
      <c r="F135" s="167"/>
      <c r="G135" s="167"/>
      <c r="H135" s="171"/>
      <c r="I135" s="59"/>
      <c r="J135" s="59"/>
      <c r="K135" s="59"/>
      <c r="L135" s="59"/>
      <c r="M135" s="59"/>
      <c r="N135" s="59"/>
      <c r="O135" s="59"/>
    </row>
    <row r="136" spans="1:15">
      <c r="A136" s="62" t="s">
        <v>241</v>
      </c>
      <c r="B136" s="60" t="s">
        <v>242</v>
      </c>
      <c r="C136" s="57"/>
      <c r="D136" s="169"/>
      <c r="E136" s="169"/>
      <c r="F136" s="167"/>
      <c r="G136" s="167"/>
      <c r="H136" s="171"/>
      <c r="I136" s="59"/>
      <c r="J136" s="59"/>
      <c r="K136" s="59"/>
      <c r="L136" s="59"/>
      <c r="M136" s="59"/>
      <c r="N136" s="59"/>
      <c r="O136" s="59"/>
    </row>
    <row r="137" spans="1:15">
      <c r="A137" s="62" t="s">
        <v>440</v>
      </c>
      <c r="B137" s="60" t="s">
        <v>441</v>
      </c>
      <c r="C137" s="57">
        <v>9218.18</v>
      </c>
      <c r="D137" s="169"/>
      <c r="E137" s="169"/>
      <c r="F137" s="167">
        <v>9726.6200000000008</v>
      </c>
      <c r="G137" s="167">
        <f t="shared" si="2"/>
        <v>105.51562238966912</v>
      </c>
      <c r="H137" s="171"/>
      <c r="I137" s="59"/>
      <c r="J137" s="59"/>
      <c r="K137" s="59"/>
      <c r="L137" s="59"/>
      <c r="M137" s="59"/>
      <c r="N137" s="59"/>
      <c r="O137" s="59"/>
    </row>
    <row r="138" spans="1:15">
      <c r="A138" s="62" t="s">
        <v>442</v>
      </c>
      <c r="B138" s="60" t="s">
        <v>360</v>
      </c>
      <c r="C138" s="57"/>
      <c r="D138" s="169"/>
      <c r="E138" s="169"/>
      <c r="F138" s="167"/>
      <c r="G138" s="167"/>
      <c r="H138" s="171"/>
      <c r="I138" s="59"/>
      <c r="J138" s="59"/>
      <c r="K138" s="59"/>
      <c r="L138" s="59"/>
      <c r="M138" s="59"/>
      <c r="N138" s="59"/>
      <c r="O138" s="59"/>
    </row>
    <row r="139" spans="1:15">
      <c r="A139" s="62" t="s">
        <v>443</v>
      </c>
      <c r="B139" s="60" t="s">
        <v>362</v>
      </c>
      <c r="C139" s="57"/>
      <c r="D139" s="169"/>
      <c r="E139" s="169"/>
      <c r="F139" s="167"/>
      <c r="G139" s="167"/>
      <c r="H139" s="171"/>
      <c r="I139" s="59"/>
      <c r="J139" s="59"/>
      <c r="K139" s="59"/>
      <c r="L139" s="59"/>
      <c r="M139" s="59"/>
      <c r="N139" s="59"/>
      <c r="O139" s="59"/>
    </row>
    <row r="140" spans="1:15">
      <c r="A140" s="172" t="s">
        <v>444</v>
      </c>
      <c r="B140" s="173" t="s">
        <v>445</v>
      </c>
      <c r="C140" s="171">
        <f>+C141+C142</f>
        <v>0</v>
      </c>
      <c r="D140" s="169">
        <f>+D141+D142</f>
        <v>0</v>
      </c>
      <c r="E140" s="169"/>
      <c r="F140" s="171">
        <f>+F141+F142</f>
        <v>0</v>
      </c>
      <c r="G140" s="171"/>
      <c r="H140" s="171"/>
      <c r="I140" s="162"/>
      <c r="J140" s="162"/>
      <c r="K140" s="162"/>
      <c r="L140" s="162"/>
      <c r="M140" s="162"/>
      <c r="N140" s="162"/>
      <c r="O140" s="162"/>
    </row>
    <row r="141" spans="1:15">
      <c r="A141" s="62" t="s">
        <v>446</v>
      </c>
      <c r="B141" s="60" t="s">
        <v>366</v>
      </c>
      <c r="C141" s="57"/>
      <c r="D141" s="169"/>
      <c r="E141" s="169"/>
      <c r="F141" s="167"/>
      <c r="G141" s="167"/>
      <c r="H141" s="171"/>
      <c r="I141" s="59"/>
      <c r="J141" s="59"/>
      <c r="K141" s="59"/>
      <c r="L141" s="59"/>
      <c r="M141" s="59"/>
      <c r="N141" s="59"/>
      <c r="O141" s="59"/>
    </row>
    <row r="142" spans="1:15">
      <c r="A142" s="62" t="s">
        <v>447</v>
      </c>
      <c r="B142" s="60" t="s">
        <v>368</v>
      </c>
      <c r="C142" s="57"/>
      <c r="D142" s="169"/>
      <c r="E142" s="169"/>
      <c r="F142" s="167"/>
      <c r="G142" s="167"/>
      <c r="H142" s="171"/>
      <c r="I142" s="59"/>
      <c r="J142" s="59"/>
      <c r="K142" s="59"/>
      <c r="L142" s="59"/>
      <c r="M142" s="59"/>
      <c r="N142" s="59"/>
      <c r="O142" s="59"/>
    </row>
    <row r="143" spans="1:15">
      <c r="A143" s="172" t="s">
        <v>448</v>
      </c>
      <c r="B143" s="173" t="s">
        <v>449</v>
      </c>
      <c r="C143" s="171">
        <f>+C144+C145+C146</f>
        <v>3763.77</v>
      </c>
      <c r="D143" s="169">
        <f>+D144+D145+D146</f>
        <v>0</v>
      </c>
      <c r="E143" s="169"/>
      <c r="F143" s="171">
        <f>+F144+F145+F146</f>
        <v>957.97</v>
      </c>
      <c r="G143" s="171">
        <f t="shared" ref="G143:G151" si="5">+F143/C143*100</f>
        <v>25.452405433913338</v>
      </c>
      <c r="H143" s="171"/>
      <c r="I143" s="162"/>
      <c r="J143" s="162"/>
      <c r="K143" s="162"/>
      <c r="L143" s="162"/>
      <c r="M143" s="162"/>
      <c r="N143" s="162"/>
      <c r="O143" s="162"/>
    </row>
    <row r="144" spans="1:15">
      <c r="A144" s="62" t="s">
        <v>450</v>
      </c>
      <c r="B144" s="60" t="s">
        <v>451</v>
      </c>
      <c r="C144" s="57">
        <v>3763.77</v>
      </c>
      <c r="D144" s="169"/>
      <c r="E144" s="169"/>
      <c r="F144" s="167">
        <v>957.97</v>
      </c>
      <c r="G144" s="167">
        <f t="shared" si="5"/>
        <v>25.452405433913338</v>
      </c>
      <c r="H144" s="171"/>
      <c r="I144" s="59"/>
      <c r="J144" s="59"/>
      <c r="K144" s="59"/>
      <c r="L144" s="59"/>
      <c r="M144" s="59"/>
      <c r="N144" s="59"/>
      <c r="O144" s="59"/>
    </row>
    <row r="145" spans="1:15">
      <c r="A145" s="62" t="s">
        <v>452</v>
      </c>
      <c r="B145" s="60" t="s">
        <v>453</v>
      </c>
      <c r="C145" s="57"/>
      <c r="D145" s="169"/>
      <c r="E145" s="169"/>
      <c r="F145" s="167"/>
      <c r="G145" s="167"/>
      <c r="H145" s="171"/>
      <c r="I145" s="59"/>
      <c r="J145" s="59"/>
      <c r="K145" s="59"/>
      <c r="L145" s="59"/>
      <c r="M145" s="59"/>
      <c r="N145" s="59"/>
      <c r="O145" s="59"/>
    </row>
    <row r="146" spans="1:15">
      <c r="A146" s="62" t="s">
        <v>454</v>
      </c>
      <c r="B146" s="60" t="s">
        <v>455</v>
      </c>
      <c r="C146" s="57"/>
      <c r="D146" s="169"/>
      <c r="E146" s="169"/>
      <c r="F146" s="167"/>
      <c r="G146" s="167"/>
      <c r="H146" s="171"/>
      <c r="I146" s="59"/>
      <c r="J146" s="59"/>
      <c r="K146" s="59"/>
      <c r="L146" s="59"/>
      <c r="M146" s="59"/>
      <c r="N146" s="59"/>
      <c r="O146" s="59"/>
    </row>
    <row r="147" spans="1:15">
      <c r="A147" s="172" t="s">
        <v>456</v>
      </c>
      <c r="B147" s="173" t="s">
        <v>457</v>
      </c>
      <c r="C147" s="171">
        <f>+C148+C149</f>
        <v>0</v>
      </c>
      <c r="D147" s="169">
        <f>+D148+D149</f>
        <v>0</v>
      </c>
      <c r="E147" s="169"/>
      <c r="F147" s="171">
        <f>+F148+F149</f>
        <v>0</v>
      </c>
      <c r="G147" s="171"/>
      <c r="H147" s="171"/>
      <c r="I147" s="162"/>
      <c r="J147" s="162"/>
      <c r="K147" s="162"/>
      <c r="L147" s="162"/>
      <c r="M147" s="162"/>
      <c r="N147" s="162"/>
      <c r="O147" s="162"/>
    </row>
    <row r="148" spans="1:15">
      <c r="A148" s="62" t="s">
        <v>458</v>
      </c>
      <c r="B148" s="60" t="s">
        <v>459</v>
      </c>
      <c r="C148" s="57"/>
      <c r="D148" s="169"/>
      <c r="E148" s="169"/>
      <c r="F148" s="57"/>
      <c r="G148" s="167"/>
      <c r="H148" s="171"/>
      <c r="I148" s="59"/>
      <c r="J148" s="59"/>
      <c r="K148" s="59"/>
      <c r="L148" s="59"/>
      <c r="M148" s="59"/>
      <c r="N148" s="59"/>
      <c r="O148" s="59"/>
    </row>
    <row r="149" spans="1:15">
      <c r="A149" s="62" t="s">
        <v>460</v>
      </c>
      <c r="B149" s="60" t="s">
        <v>372</v>
      </c>
      <c r="C149" s="57"/>
      <c r="D149" s="169"/>
      <c r="E149" s="169"/>
      <c r="F149" s="57"/>
      <c r="G149" s="167"/>
      <c r="H149" s="171"/>
      <c r="I149" s="59"/>
      <c r="J149" s="59"/>
      <c r="K149" s="59"/>
      <c r="L149" s="59"/>
      <c r="M149" s="59"/>
      <c r="N149" s="59"/>
      <c r="O149" s="59"/>
    </row>
    <row r="150" spans="1:15">
      <c r="A150" s="172" t="s">
        <v>243</v>
      </c>
      <c r="B150" s="173" t="s">
        <v>244</v>
      </c>
      <c r="C150" s="171">
        <f>+C151+C152+C153</f>
        <v>31853.47</v>
      </c>
      <c r="D150" s="169"/>
      <c r="E150" s="169"/>
      <c r="F150" s="171">
        <f>+F151+F152+F153</f>
        <v>14496.25</v>
      </c>
      <c r="G150" s="171">
        <f t="shared" si="5"/>
        <v>45.509170586438465</v>
      </c>
      <c r="H150" s="171"/>
      <c r="I150" s="162"/>
      <c r="J150" s="162"/>
      <c r="K150" s="162"/>
      <c r="L150" s="162"/>
      <c r="M150" s="162"/>
      <c r="N150" s="162"/>
      <c r="O150" s="162"/>
    </row>
    <row r="151" spans="1:15">
      <c r="A151" s="62" t="s">
        <v>245</v>
      </c>
      <c r="B151" s="60" t="s">
        <v>246</v>
      </c>
      <c r="C151" s="57">
        <v>31853.47</v>
      </c>
      <c r="D151" s="169"/>
      <c r="E151" s="169"/>
      <c r="F151" s="167">
        <v>14496.25</v>
      </c>
      <c r="G151" s="167">
        <f t="shared" si="5"/>
        <v>45.509170586438465</v>
      </c>
      <c r="H151" s="171"/>
      <c r="I151" s="59"/>
      <c r="J151" s="59"/>
      <c r="K151" s="59"/>
      <c r="L151" s="59"/>
      <c r="M151" s="59"/>
      <c r="N151" s="59"/>
      <c r="O151" s="59"/>
    </row>
    <row r="152" spans="1:15">
      <c r="A152" s="62" t="s">
        <v>461</v>
      </c>
      <c r="B152" s="60" t="s">
        <v>462</v>
      </c>
      <c r="C152" s="57"/>
      <c r="D152" s="169"/>
      <c r="E152" s="169"/>
      <c r="F152" s="167"/>
      <c r="G152" s="167"/>
      <c r="H152" s="171"/>
      <c r="I152" s="59"/>
      <c r="J152" s="59"/>
      <c r="K152" s="59"/>
      <c r="L152" s="59"/>
      <c r="M152" s="59"/>
      <c r="N152" s="59"/>
      <c r="O152" s="59"/>
    </row>
    <row r="153" spans="1:15">
      <c r="A153" s="62" t="s">
        <v>463</v>
      </c>
      <c r="B153" s="60" t="s">
        <v>464</v>
      </c>
      <c r="C153" s="57"/>
      <c r="D153" s="169"/>
      <c r="E153" s="169"/>
      <c r="F153" s="167"/>
      <c r="G153" s="167"/>
      <c r="H153" s="171"/>
      <c r="I153" s="59"/>
      <c r="J153" s="59"/>
      <c r="K153" s="59"/>
      <c r="L153" s="59"/>
      <c r="M153" s="59"/>
      <c r="N153" s="59"/>
      <c r="O153" s="59"/>
    </row>
    <row r="154" spans="1:15" ht="25.5">
      <c r="A154" s="174" t="s">
        <v>58</v>
      </c>
      <c r="B154" s="175" t="s">
        <v>465</v>
      </c>
      <c r="C154" s="171">
        <f>+C155</f>
        <v>0</v>
      </c>
      <c r="D154" s="154">
        <f>+D155</f>
        <v>0</v>
      </c>
      <c r="E154" s="154"/>
      <c r="F154" s="171">
        <f>+F155</f>
        <v>0</v>
      </c>
      <c r="G154" s="171"/>
      <c r="H154" s="171"/>
      <c r="I154" s="162"/>
      <c r="J154" s="162"/>
      <c r="K154" s="162"/>
      <c r="L154" s="162"/>
      <c r="M154" s="162"/>
      <c r="N154" s="162"/>
      <c r="O154" s="162"/>
    </row>
    <row r="155" spans="1:15">
      <c r="A155" s="172" t="s">
        <v>466</v>
      </c>
      <c r="B155" s="173" t="s">
        <v>467</v>
      </c>
      <c r="C155" s="171">
        <f>+C156</f>
        <v>0</v>
      </c>
      <c r="D155" s="169">
        <f>+D156</f>
        <v>0</v>
      </c>
      <c r="E155" s="169"/>
      <c r="F155" s="171">
        <f>+F156</f>
        <v>0</v>
      </c>
      <c r="G155" s="171"/>
      <c r="H155" s="171"/>
      <c r="I155" s="162"/>
      <c r="J155" s="162"/>
      <c r="K155" s="162"/>
      <c r="L155" s="162"/>
      <c r="M155" s="162"/>
      <c r="N155" s="162"/>
      <c r="O155" s="162"/>
    </row>
    <row r="156" spans="1:15">
      <c r="A156" s="62" t="s">
        <v>468</v>
      </c>
      <c r="B156" s="60" t="s">
        <v>469</v>
      </c>
      <c r="C156" s="167"/>
      <c r="D156" s="154"/>
      <c r="E156" s="154"/>
      <c r="F156" s="167"/>
      <c r="G156" s="167"/>
      <c r="H156" s="171"/>
      <c r="I156" s="59"/>
      <c r="J156" s="59"/>
      <c r="K156" s="59"/>
      <c r="L156" s="59"/>
      <c r="M156" s="59"/>
      <c r="N156" s="59"/>
      <c r="O156" s="59"/>
    </row>
    <row r="157" spans="1:15">
      <c r="A157" s="174" t="s">
        <v>470</v>
      </c>
      <c r="B157" s="175" t="s">
        <v>471</v>
      </c>
      <c r="C157" s="171">
        <f>+C158</f>
        <v>0</v>
      </c>
      <c r="D157" s="154">
        <f>+D158</f>
        <v>0</v>
      </c>
      <c r="E157" s="154"/>
      <c r="F157" s="171">
        <f>+F158</f>
        <v>0</v>
      </c>
      <c r="G157" s="171"/>
      <c r="H157" s="171"/>
      <c r="I157" s="162"/>
      <c r="J157" s="162"/>
      <c r="K157" s="162"/>
      <c r="L157" s="162"/>
      <c r="M157" s="162"/>
      <c r="N157" s="162"/>
      <c r="O157" s="162"/>
    </row>
    <row r="158" spans="1:15">
      <c r="A158" s="172" t="s">
        <v>472</v>
      </c>
      <c r="B158" s="173" t="s">
        <v>473</v>
      </c>
      <c r="C158" s="171">
        <f>+C159</f>
        <v>0</v>
      </c>
      <c r="D158" s="169">
        <f>+D159</f>
        <v>0</v>
      </c>
      <c r="E158" s="169"/>
      <c r="F158" s="171">
        <f>+F159</f>
        <v>0</v>
      </c>
      <c r="G158" s="171"/>
      <c r="H158" s="171"/>
      <c r="I158" s="162"/>
      <c r="J158" s="162"/>
      <c r="K158" s="162"/>
      <c r="L158" s="162"/>
      <c r="M158" s="162"/>
      <c r="N158" s="162"/>
      <c r="O158" s="162"/>
    </row>
    <row r="159" spans="1:15">
      <c r="A159" s="62" t="s">
        <v>474</v>
      </c>
      <c r="B159" s="60" t="s">
        <v>475</v>
      </c>
      <c r="C159" s="57"/>
      <c r="D159" s="169"/>
      <c r="E159" s="169"/>
      <c r="F159" s="57"/>
      <c r="G159" s="167"/>
      <c r="H159" s="171"/>
      <c r="I159" s="59"/>
      <c r="J159" s="59"/>
      <c r="K159" s="59"/>
      <c r="L159" s="59"/>
      <c r="M159" s="59"/>
      <c r="N159" s="59"/>
      <c r="O159" s="59"/>
    </row>
    <row r="160" spans="1:15">
      <c r="A160" s="174" t="s">
        <v>247</v>
      </c>
      <c r="B160" s="175" t="s">
        <v>248</v>
      </c>
      <c r="C160" s="171">
        <f>+C161+C163+C165+C167</f>
        <v>0</v>
      </c>
      <c r="D160" s="154">
        <f>+D161+D163+D165+D167</f>
        <v>0</v>
      </c>
      <c r="E160" s="154"/>
      <c r="F160" s="171">
        <f>+F161+F163+F165+F167</f>
        <v>0</v>
      </c>
      <c r="G160" s="171"/>
      <c r="H160" s="171"/>
      <c r="I160" s="162"/>
      <c r="J160" s="162"/>
      <c r="K160" s="162"/>
      <c r="L160" s="162"/>
      <c r="M160" s="162"/>
      <c r="N160" s="162"/>
      <c r="O160" s="162"/>
    </row>
    <row r="161" spans="1:15">
      <c r="A161" s="172" t="s">
        <v>249</v>
      </c>
      <c r="B161" s="173" t="s">
        <v>250</v>
      </c>
      <c r="C161" s="171">
        <f>+C162</f>
        <v>0</v>
      </c>
      <c r="D161" s="169">
        <f>+D162</f>
        <v>0</v>
      </c>
      <c r="E161" s="169"/>
      <c r="F161" s="171">
        <f>+F162</f>
        <v>0</v>
      </c>
      <c r="G161" s="171"/>
      <c r="H161" s="171"/>
      <c r="I161" s="162"/>
      <c r="J161" s="162"/>
      <c r="K161" s="162"/>
      <c r="L161" s="162"/>
      <c r="M161" s="162"/>
      <c r="N161" s="162"/>
      <c r="O161" s="162"/>
    </row>
    <row r="162" spans="1:15">
      <c r="A162" s="62" t="s">
        <v>251</v>
      </c>
      <c r="B162" s="60" t="s">
        <v>250</v>
      </c>
      <c r="C162" s="57"/>
      <c r="D162" s="169"/>
      <c r="E162" s="169"/>
      <c r="F162" s="57"/>
      <c r="G162" s="167"/>
      <c r="H162" s="171"/>
      <c r="I162" s="59"/>
      <c r="J162" s="59"/>
      <c r="K162" s="59"/>
      <c r="L162" s="59"/>
      <c r="M162" s="59"/>
      <c r="N162" s="59"/>
      <c r="O162" s="59"/>
    </row>
    <row r="163" spans="1:15">
      <c r="A163" s="172" t="s">
        <v>476</v>
      </c>
      <c r="B163" s="173" t="s">
        <v>477</v>
      </c>
      <c r="C163" s="171">
        <f>+C164</f>
        <v>0</v>
      </c>
      <c r="D163" s="169">
        <f>+D164</f>
        <v>0</v>
      </c>
      <c r="E163" s="169"/>
      <c r="F163" s="171">
        <f>+F164</f>
        <v>0</v>
      </c>
      <c r="G163" s="171"/>
      <c r="H163" s="171"/>
      <c r="I163" s="162"/>
      <c r="J163" s="162"/>
      <c r="K163" s="162"/>
      <c r="L163" s="162"/>
      <c r="M163" s="162"/>
      <c r="N163" s="162"/>
      <c r="O163" s="162"/>
    </row>
    <row r="164" spans="1:15">
      <c r="A164" s="62" t="s">
        <v>478</v>
      </c>
      <c r="B164" s="60" t="s">
        <v>477</v>
      </c>
      <c r="C164" s="57"/>
      <c r="D164" s="169"/>
      <c r="E164" s="169"/>
      <c r="F164" s="57"/>
      <c r="G164" s="167"/>
      <c r="H164" s="171"/>
      <c r="I164" s="59"/>
      <c r="J164" s="59"/>
      <c r="K164" s="59"/>
      <c r="L164" s="59"/>
      <c r="M164" s="59"/>
      <c r="N164" s="59"/>
      <c r="O164" s="59"/>
    </row>
    <row r="165" spans="1:15">
      <c r="A165" s="172" t="s">
        <v>479</v>
      </c>
      <c r="B165" s="173" t="s">
        <v>480</v>
      </c>
      <c r="C165" s="171">
        <f>+C166</f>
        <v>0</v>
      </c>
      <c r="D165" s="169">
        <f>+D166</f>
        <v>0</v>
      </c>
      <c r="E165" s="169"/>
      <c r="F165" s="171">
        <f>+F166</f>
        <v>0</v>
      </c>
      <c r="G165" s="171"/>
      <c r="H165" s="171"/>
      <c r="I165" s="162"/>
      <c r="J165" s="162"/>
      <c r="K165" s="162"/>
      <c r="L165" s="162"/>
      <c r="M165" s="162"/>
      <c r="N165" s="162"/>
      <c r="O165" s="162"/>
    </row>
    <row r="166" spans="1:15">
      <c r="A166" s="62" t="s">
        <v>481</v>
      </c>
      <c r="B166" s="60" t="s">
        <v>480</v>
      </c>
      <c r="C166" s="57"/>
      <c r="D166" s="169"/>
      <c r="E166" s="169"/>
      <c r="F166" s="57"/>
      <c r="G166" s="167"/>
      <c r="H166" s="171"/>
      <c r="I166" s="59"/>
      <c r="J166" s="59"/>
      <c r="K166" s="59"/>
      <c r="L166" s="59"/>
      <c r="M166" s="59"/>
      <c r="N166" s="59"/>
      <c r="O166" s="59"/>
    </row>
    <row r="167" spans="1:15">
      <c r="A167" s="172" t="s">
        <v>482</v>
      </c>
      <c r="B167" s="173" t="s">
        <v>483</v>
      </c>
      <c r="C167" s="171">
        <f>+C168</f>
        <v>0</v>
      </c>
      <c r="D167" s="169">
        <f>+D168</f>
        <v>0</v>
      </c>
      <c r="E167" s="169"/>
      <c r="F167" s="171">
        <f>+F168</f>
        <v>0</v>
      </c>
      <c r="G167" s="171"/>
      <c r="H167" s="171"/>
      <c r="I167" s="162"/>
      <c r="J167" s="162"/>
      <c r="K167" s="162"/>
      <c r="L167" s="162"/>
      <c r="M167" s="162"/>
      <c r="N167" s="162"/>
      <c r="O167" s="162"/>
    </row>
    <row r="168" spans="1:15">
      <c r="A168" s="62" t="s">
        <v>484</v>
      </c>
      <c r="B168" s="60" t="s">
        <v>483</v>
      </c>
      <c r="C168" s="57"/>
      <c r="D168" s="169"/>
      <c r="E168" s="169"/>
      <c r="F168" s="57"/>
      <c r="G168" s="167"/>
      <c r="H168" s="171"/>
      <c r="I168" s="59"/>
      <c r="J168" s="59"/>
      <c r="K168" s="59"/>
      <c r="L168" s="59"/>
      <c r="M168" s="59"/>
      <c r="N168" s="59"/>
      <c r="O168" s="59"/>
    </row>
    <row r="169" spans="1:15">
      <c r="H169" s="142"/>
    </row>
    <row r="172" spans="1:15">
      <c r="A172" s="32" t="s">
        <v>550</v>
      </c>
    </row>
    <row r="173" spans="1:15">
      <c r="A173" s="32" t="s">
        <v>544</v>
      </c>
    </row>
    <row r="174" spans="1:15">
      <c r="A174" s="32" t="s">
        <v>545</v>
      </c>
    </row>
    <row r="175" spans="1:15">
      <c r="A175" s="32" t="s">
        <v>546</v>
      </c>
    </row>
    <row r="176" spans="1:15">
      <c r="A176" s="32" t="s">
        <v>547</v>
      </c>
    </row>
    <row r="177" spans="1:1">
      <c r="A177" s="32" t="s">
        <v>548</v>
      </c>
    </row>
    <row r="178" spans="1:1">
      <c r="A178" s="32" t="s">
        <v>549</v>
      </c>
    </row>
  </sheetData>
  <mergeCells count="8">
    <mergeCell ref="A5:H5"/>
    <mergeCell ref="A3:H3"/>
    <mergeCell ref="A1:H1"/>
    <mergeCell ref="A14:B14"/>
    <mergeCell ref="A13:B13"/>
    <mergeCell ref="A7:H7"/>
    <mergeCell ref="A9:H9"/>
    <mergeCell ref="A11:H11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9"/>
  <sheetViews>
    <sheetView topLeftCell="A4" zoomScale="90" zoomScaleNormal="90" workbookViewId="0">
      <pane xSplit="2" ySplit="9" topLeftCell="C13" activePane="bottomRight" state="frozen"/>
      <selection activeCell="A4" sqref="A4"/>
      <selection pane="topRight" activeCell="C4" sqref="C4"/>
      <selection pane="bottomLeft" activeCell="A11" sqref="A11"/>
      <selection pane="bottomRight" activeCell="A4" sqref="A4:XFD7"/>
    </sheetView>
  </sheetViews>
  <sheetFormatPr defaultRowHeight="12.75"/>
  <cols>
    <col min="1" max="1" width="19" style="32" customWidth="1"/>
    <col min="2" max="2" width="49.5703125" style="35" customWidth="1"/>
    <col min="3" max="3" width="29.140625" style="36" customWidth="1"/>
    <col min="4" max="4" width="19" style="37" customWidth="1"/>
    <col min="5" max="5" width="17.7109375" style="37" bestFit="1" customWidth="1"/>
    <col min="6" max="6" width="27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>
      <c r="A1" s="76"/>
      <c r="B1" s="76"/>
      <c r="C1" s="76"/>
      <c r="D1" s="76"/>
      <c r="E1" s="76"/>
      <c r="F1" s="76"/>
      <c r="G1" s="76"/>
      <c r="H1" s="76"/>
      <c r="I1" s="76"/>
      <c r="J1" s="76"/>
      <c r="K1" s="76"/>
      <c r="L1" s="65"/>
      <c r="M1" s="65"/>
      <c r="N1" s="65"/>
      <c r="O1" s="65"/>
    </row>
    <row r="2" spans="1:15" ht="15.75" hidden="1" customHeight="1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65"/>
      <c r="M2" s="65"/>
      <c r="N2" s="65"/>
      <c r="O2" s="65"/>
    </row>
    <row r="3" spans="1:15" ht="18" hidden="1" customHeight="1">
      <c r="A3" s="76"/>
      <c r="B3" s="76"/>
      <c r="C3" s="76"/>
      <c r="D3" s="76"/>
      <c r="E3" s="76"/>
      <c r="F3" s="76"/>
      <c r="G3" s="76"/>
      <c r="H3" s="76"/>
      <c r="I3" s="77"/>
      <c r="J3" s="77"/>
      <c r="K3" s="77"/>
      <c r="L3" s="65"/>
      <c r="M3" s="65"/>
      <c r="N3" s="65"/>
      <c r="O3" s="65"/>
    </row>
    <row r="4" spans="1:15" ht="15.75">
      <c r="A4" s="307" t="s">
        <v>0</v>
      </c>
      <c r="B4" s="307"/>
      <c r="C4" s="307"/>
      <c r="D4" s="307"/>
      <c r="E4" s="307"/>
      <c r="F4" s="307"/>
      <c r="G4" s="307"/>
      <c r="H4" s="307"/>
      <c r="I4" s="38"/>
      <c r="J4" s="157"/>
    </row>
    <row r="5" spans="1:15" ht="18">
      <c r="A5" s="160"/>
      <c r="B5" s="160"/>
      <c r="C5" s="160"/>
      <c r="D5" s="160"/>
      <c r="E5" s="160"/>
      <c r="F5" s="160"/>
      <c r="G5" s="160"/>
      <c r="H5" s="170"/>
      <c r="I5" s="161"/>
      <c r="J5" s="157"/>
    </row>
    <row r="6" spans="1:15" ht="15.75" customHeight="1">
      <c r="A6" s="307" t="s">
        <v>21</v>
      </c>
      <c r="B6" s="307"/>
      <c r="C6" s="307"/>
      <c r="D6" s="307"/>
      <c r="E6" s="307"/>
      <c r="F6" s="307"/>
      <c r="G6" s="307"/>
      <c r="H6" s="307"/>
      <c r="I6" s="38"/>
      <c r="J6" s="157"/>
    </row>
    <row r="7" spans="1:15" ht="18">
      <c r="A7" s="76"/>
      <c r="B7" s="76"/>
      <c r="C7" s="76"/>
      <c r="D7" s="76"/>
      <c r="E7" s="76"/>
      <c r="F7" s="76"/>
      <c r="G7" s="76"/>
      <c r="H7" s="76"/>
      <c r="I7" s="77"/>
      <c r="J7" s="77"/>
      <c r="K7" s="77"/>
      <c r="L7" s="65"/>
      <c r="M7" s="65"/>
      <c r="N7" s="65"/>
      <c r="O7" s="65"/>
    </row>
    <row r="8" spans="1:15" ht="15.75" customHeight="1">
      <c r="A8" s="307" t="s">
        <v>51</v>
      </c>
      <c r="B8" s="307"/>
      <c r="C8" s="307"/>
      <c r="D8" s="307"/>
      <c r="E8" s="307"/>
      <c r="F8" s="307"/>
      <c r="G8" s="307"/>
      <c r="H8" s="307"/>
      <c r="I8" s="38"/>
      <c r="J8" s="38"/>
      <c r="K8" s="38"/>
      <c r="L8" s="65"/>
      <c r="M8" s="65"/>
      <c r="N8" s="65"/>
      <c r="O8" s="65"/>
    </row>
    <row r="9" spans="1:15" ht="18">
      <c r="A9" s="76"/>
      <c r="B9" s="76"/>
      <c r="C9" s="76"/>
      <c r="D9" s="76"/>
      <c r="E9" s="76"/>
      <c r="F9" s="76"/>
      <c r="G9" s="76"/>
      <c r="H9" s="76"/>
      <c r="I9" s="77"/>
      <c r="J9" s="77"/>
      <c r="K9" s="77"/>
      <c r="L9" s="65"/>
      <c r="M9" s="65"/>
      <c r="N9" s="65"/>
      <c r="O9" s="65"/>
    </row>
    <row r="10" spans="1:15" s="33" customFormat="1" ht="42.75">
      <c r="A10" s="309" t="s">
        <v>3</v>
      </c>
      <c r="B10" s="309"/>
      <c r="C10" s="79" t="s">
        <v>258</v>
      </c>
      <c r="D10" s="79" t="s">
        <v>563</v>
      </c>
      <c r="E10" s="79" t="s">
        <v>259</v>
      </c>
      <c r="F10" s="79" t="s">
        <v>260</v>
      </c>
      <c r="G10" s="79" t="s">
        <v>261</v>
      </c>
      <c r="H10" s="79" t="s">
        <v>594</v>
      </c>
      <c r="I10" s="66" t="s">
        <v>562</v>
      </c>
      <c r="J10" s="66"/>
      <c r="K10" s="66"/>
      <c r="L10" s="66"/>
      <c r="M10" s="66"/>
      <c r="N10" s="66"/>
      <c r="O10" s="66"/>
    </row>
    <row r="11" spans="1:15" s="34" customFormat="1" ht="12.75" customHeight="1">
      <c r="A11" s="308">
        <v>1</v>
      </c>
      <c r="B11" s="308"/>
      <c r="C11" s="80">
        <v>2</v>
      </c>
      <c r="D11" s="80">
        <v>3</v>
      </c>
      <c r="E11" s="80">
        <v>4.3333333333333304</v>
      </c>
      <c r="F11" s="80">
        <v>5.0833333333333304</v>
      </c>
      <c r="G11" s="80">
        <v>6</v>
      </c>
      <c r="H11" s="80">
        <v>7</v>
      </c>
      <c r="I11" s="69"/>
      <c r="J11" s="69"/>
      <c r="K11" s="69"/>
      <c r="L11" s="69"/>
      <c r="M11" s="67"/>
      <c r="N11" s="67"/>
      <c r="O11" s="67"/>
    </row>
    <row r="12" spans="1:15" ht="15" customHeight="1">
      <c r="A12" s="71" t="s">
        <v>25</v>
      </c>
      <c r="B12" s="71" t="s">
        <v>24</v>
      </c>
      <c r="C12" s="75" t="s">
        <v>26</v>
      </c>
      <c r="D12" s="75" t="s">
        <v>26</v>
      </c>
      <c r="E12" s="75" t="s">
        <v>26</v>
      </c>
      <c r="F12" s="75" t="s">
        <v>26</v>
      </c>
      <c r="G12" s="75" t="s">
        <v>24</v>
      </c>
      <c r="H12" s="75" t="s">
        <v>24</v>
      </c>
      <c r="I12" s="70"/>
      <c r="J12" s="70"/>
      <c r="K12" s="70"/>
      <c r="L12" s="70"/>
      <c r="M12" s="68"/>
      <c r="N12" s="68"/>
      <c r="O12" s="68"/>
    </row>
    <row r="13" spans="1:15" ht="20.25" customHeight="1">
      <c r="A13" s="180" t="s">
        <v>27</v>
      </c>
      <c r="B13" s="180" t="s">
        <v>24</v>
      </c>
      <c r="C13" s="181">
        <f>+C14+C16+C18+C20+C26+C28</f>
        <v>1748285.5799999998</v>
      </c>
      <c r="D13" s="182">
        <f>+D14+D16+D18+D20+D26+D28</f>
        <v>1821606</v>
      </c>
      <c r="E13" s="182">
        <f>+E14+E16+E18+E20+E26+E28</f>
        <v>0</v>
      </c>
      <c r="F13" s="181">
        <f>+F14+F16+F18+F20+F26+F28</f>
        <v>2143096.63</v>
      </c>
      <c r="G13" s="181">
        <f>+F13/C13*100</f>
        <v>122.58275504394425</v>
      </c>
      <c r="H13" s="181">
        <f>+F13/D13*100</f>
        <v>117.64874676521706</v>
      </c>
      <c r="I13" s="73"/>
      <c r="J13" s="73"/>
      <c r="K13" s="73"/>
      <c r="L13" s="73"/>
      <c r="M13" s="72"/>
      <c r="N13" s="72"/>
      <c r="O13" s="72"/>
    </row>
    <row r="14" spans="1:15">
      <c r="A14" s="176" t="s">
        <v>52</v>
      </c>
      <c r="B14" s="177" t="s">
        <v>53</v>
      </c>
      <c r="C14" s="178">
        <f>+C15</f>
        <v>1325547.92</v>
      </c>
      <c r="D14" s="179">
        <f t="shared" ref="D14" si="0">+D15</f>
        <v>1527067</v>
      </c>
      <c r="E14" s="179">
        <f t="shared" ref="E14" si="1">+E15</f>
        <v>0</v>
      </c>
      <c r="F14" s="178">
        <f t="shared" ref="F14" si="2">+F15</f>
        <v>1423357.5</v>
      </c>
      <c r="G14" s="178">
        <f t="shared" ref="G14:G44" si="3">+F14/C14*100</f>
        <v>107.3788037779879</v>
      </c>
      <c r="H14" s="178">
        <f>+F14/D14*100</f>
        <v>93.208582203662317</v>
      </c>
      <c r="I14" s="73"/>
      <c r="J14" s="73"/>
      <c r="K14" s="73"/>
      <c r="L14" s="73"/>
      <c r="M14" s="72"/>
      <c r="N14" s="72"/>
      <c r="O14" s="72"/>
    </row>
    <row r="15" spans="1:15">
      <c r="A15" s="85" t="s">
        <v>54</v>
      </c>
      <c r="B15" s="86" t="s">
        <v>53</v>
      </c>
      <c r="C15" s="84">
        <v>1325547.92</v>
      </c>
      <c r="D15" s="84">
        <v>1527067</v>
      </c>
      <c r="E15" s="84"/>
      <c r="F15" s="84">
        <v>1423357.5</v>
      </c>
      <c r="G15" s="167">
        <f t="shared" si="3"/>
        <v>107.3788037779879</v>
      </c>
      <c r="H15" s="167">
        <f>+F15/D15*100</f>
        <v>93.208582203662317</v>
      </c>
      <c r="I15" s="81"/>
      <c r="J15" s="81"/>
      <c r="K15" s="81"/>
      <c r="L15" s="81"/>
      <c r="M15" s="81"/>
      <c r="N15" s="81"/>
      <c r="O15" s="81"/>
    </row>
    <row r="16" spans="1:15">
      <c r="A16" s="176" t="s">
        <v>79</v>
      </c>
      <c r="B16" s="177" t="s">
        <v>485</v>
      </c>
      <c r="C16" s="178">
        <f>+C17</f>
        <v>189550.03</v>
      </c>
      <c r="D16" s="179">
        <f t="shared" ref="D16" si="4">+D17</f>
        <v>163249</v>
      </c>
      <c r="E16" s="179">
        <f t="shared" ref="E16" si="5">+E17</f>
        <v>0</v>
      </c>
      <c r="F16" s="178">
        <f t="shared" ref="F16" si="6">+F17</f>
        <v>515054.65</v>
      </c>
      <c r="G16" s="178">
        <f t="shared" si="3"/>
        <v>271.72491083224838</v>
      </c>
      <c r="H16" s="178">
        <f>+F16/D16*100</f>
        <v>315.50248393558309</v>
      </c>
      <c r="I16" s="141"/>
      <c r="J16" s="141"/>
      <c r="K16" s="141"/>
      <c r="L16" s="141"/>
      <c r="M16" s="159"/>
      <c r="N16" s="159"/>
      <c r="O16" s="159"/>
    </row>
    <row r="17" spans="1:15">
      <c r="A17" s="85" t="s">
        <v>81</v>
      </c>
      <c r="B17" s="86" t="s">
        <v>485</v>
      </c>
      <c r="C17" s="84">
        <v>189550.03</v>
      </c>
      <c r="D17" s="87">
        <v>163249</v>
      </c>
      <c r="E17" s="87"/>
      <c r="F17" s="84">
        <v>515054.65</v>
      </c>
      <c r="G17" s="167">
        <f t="shared" si="3"/>
        <v>271.72491083224838</v>
      </c>
      <c r="H17" s="167">
        <f>+F17/D17*100</f>
        <v>315.50248393558309</v>
      </c>
      <c r="I17" s="81"/>
      <c r="J17" s="81"/>
      <c r="K17" s="81"/>
      <c r="L17" s="81"/>
      <c r="M17" s="81"/>
      <c r="N17" s="81"/>
      <c r="O17" s="81"/>
    </row>
    <row r="18" spans="1:15">
      <c r="A18" s="176" t="s">
        <v>55</v>
      </c>
      <c r="B18" s="177" t="s">
        <v>56</v>
      </c>
      <c r="C18" s="178">
        <f>+C19</f>
        <v>0</v>
      </c>
      <c r="D18" s="179">
        <f t="shared" ref="D18" si="7">+D19</f>
        <v>0</v>
      </c>
      <c r="E18" s="179">
        <f t="shared" ref="E18" si="8">+E19</f>
        <v>0</v>
      </c>
      <c r="F18" s="178">
        <f t="shared" ref="F18" si="9">+F19</f>
        <v>0</v>
      </c>
      <c r="G18" s="178">
        <v>0</v>
      </c>
      <c r="H18" s="178">
        <v>0</v>
      </c>
      <c r="I18" s="141"/>
      <c r="J18" s="141"/>
      <c r="K18" s="141"/>
      <c r="L18" s="141"/>
      <c r="M18" s="159"/>
      <c r="N18" s="159"/>
      <c r="O18" s="159"/>
    </row>
    <row r="19" spans="1:15">
      <c r="A19" s="85" t="s">
        <v>58</v>
      </c>
      <c r="B19" s="86" t="s">
        <v>59</v>
      </c>
      <c r="C19" s="84"/>
      <c r="D19" s="87"/>
      <c r="E19" s="87"/>
      <c r="F19" s="84"/>
      <c r="G19" s="167"/>
      <c r="H19" s="167"/>
      <c r="I19" s="81"/>
      <c r="J19" s="81"/>
      <c r="K19" s="81"/>
      <c r="L19" s="81"/>
      <c r="M19" s="81"/>
      <c r="N19" s="81"/>
      <c r="O19" s="81"/>
    </row>
    <row r="20" spans="1:15">
      <c r="A20" s="176" t="s">
        <v>60</v>
      </c>
      <c r="B20" s="177" t="s">
        <v>61</v>
      </c>
      <c r="C20" s="178">
        <f>SUM(C21:C25)</f>
        <v>224096.12</v>
      </c>
      <c r="D20" s="179">
        <f>SUM(D21:D25)</f>
        <v>129697</v>
      </c>
      <c r="E20" s="179">
        <f>SUM(E21:E25)</f>
        <v>0</v>
      </c>
      <c r="F20" s="178">
        <f>SUM(F21:F25)</f>
        <v>201984.47999999998</v>
      </c>
      <c r="G20" s="178">
        <f t="shared" si="3"/>
        <v>90.132966157557732</v>
      </c>
      <c r="H20" s="178">
        <f>+F20/D20*100</f>
        <v>155.73566080942501</v>
      </c>
      <c r="I20" s="141"/>
      <c r="J20" s="141"/>
      <c r="K20" s="141"/>
      <c r="L20" s="141"/>
      <c r="M20" s="159"/>
      <c r="N20" s="159"/>
      <c r="O20" s="159"/>
    </row>
    <row r="21" spans="1:15">
      <c r="A21" s="85" t="s">
        <v>62</v>
      </c>
      <c r="B21" s="86" t="s">
        <v>63</v>
      </c>
      <c r="C21" s="84"/>
      <c r="D21" s="87"/>
      <c r="E21" s="87"/>
      <c r="F21" s="84"/>
      <c r="G21" s="167"/>
      <c r="H21" s="167"/>
      <c r="I21" s="81"/>
      <c r="J21" s="81"/>
      <c r="K21" s="81"/>
      <c r="L21" s="81"/>
      <c r="M21" s="81"/>
      <c r="N21" s="81"/>
      <c r="O21" s="81"/>
    </row>
    <row r="22" spans="1:15">
      <c r="A22" s="85" t="s">
        <v>73</v>
      </c>
      <c r="B22" s="86" t="s">
        <v>74</v>
      </c>
      <c r="C22" s="84">
        <v>224096.12</v>
      </c>
      <c r="D22" s="87">
        <v>129697</v>
      </c>
      <c r="E22" s="87"/>
      <c r="F22" s="84">
        <v>169973.74</v>
      </c>
      <c r="G22" s="167">
        <f t="shared" si="3"/>
        <v>75.848586758217849</v>
      </c>
      <c r="H22" s="167">
        <f>+F22/D22*100</f>
        <v>131.05448853867091</v>
      </c>
      <c r="I22" s="81"/>
      <c r="J22" s="81"/>
      <c r="K22" s="81"/>
      <c r="L22" s="81"/>
      <c r="M22" s="81"/>
      <c r="N22" s="81"/>
      <c r="O22" s="81"/>
    </row>
    <row r="23" spans="1:15">
      <c r="A23" s="85" t="s">
        <v>64</v>
      </c>
      <c r="B23" s="86" t="s">
        <v>65</v>
      </c>
      <c r="C23" s="84"/>
      <c r="D23" s="87"/>
      <c r="E23" s="87"/>
      <c r="F23" s="84"/>
      <c r="G23" s="167"/>
      <c r="H23" s="167"/>
      <c r="I23" s="81"/>
      <c r="J23" s="81"/>
      <c r="K23" s="81"/>
      <c r="L23" s="81"/>
      <c r="M23" s="81"/>
      <c r="N23" s="81"/>
      <c r="O23" s="81"/>
    </row>
    <row r="24" spans="1:15">
      <c r="A24" s="85" t="s">
        <v>66</v>
      </c>
      <c r="B24" s="86" t="s">
        <v>67</v>
      </c>
      <c r="C24" s="84"/>
      <c r="D24" s="87">
        <v>0</v>
      </c>
      <c r="E24" s="87"/>
      <c r="F24" s="84">
        <v>32010.74</v>
      </c>
      <c r="G24" s="167"/>
      <c r="H24" s="167">
        <v>0</v>
      </c>
      <c r="I24" s="81"/>
      <c r="J24" s="81"/>
      <c r="K24" s="81"/>
      <c r="L24" s="81"/>
      <c r="M24" s="81"/>
      <c r="N24" s="81"/>
      <c r="O24" s="81"/>
    </row>
    <row r="25" spans="1:15">
      <c r="A25" s="85" t="s">
        <v>68</v>
      </c>
      <c r="B25" s="86" t="s">
        <v>69</v>
      </c>
      <c r="C25" s="84"/>
      <c r="D25" s="87"/>
      <c r="E25" s="87"/>
      <c r="F25" s="84"/>
      <c r="G25" s="167"/>
      <c r="H25" s="167"/>
      <c r="I25" s="81"/>
      <c r="J25" s="81"/>
      <c r="K25" s="81"/>
      <c r="L25" s="81"/>
      <c r="M25" s="81"/>
      <c r="N25" s="81"/>
      <c r="O25" s="81"/>
    </row>
    <row r="26" spans="1:15">
      <c r="A26" s="176" t="s">
        <v>28</v>
      </c>
      <c r="B26" s="177" t="s">
        <v>486</v>
      </c>
      <c r="C26" s="178">
        <f>+C27</f>
        <v>9091.51</v>
      </c>
      <c r="D26" s="179">
        <f t="shared" ref="D26" si="10">+D27</f>
        <v>1593</v>
      </c>
      <c r="E26" s="179">
        <f t="shared" ref="E26" si="11">+E27</f>
        <v>0</v>
      </c>
      <c r="F26" s="178">
        <f t="shared" ref="F26" si="12">+F27</f>
        <v>2700</v>
      </c>
      <c r="G26" s="178">
        <f t="shared" si="3"/>
        <v>29.698036959756958</v>
      </c>
      <c r="H26" s="178">
        <f>+F26/D26*100</f>
        <v>169.4915254237288</v>
      </c>
      <c r="I26" s="141"/>
      <c r="J26" s="141"/>
      <c r="K26" s="141"/>
      <c r="L26" s="141"/>
      <c r="M26" s="159"/>
      <c r="N26" s="159"/>
      <c r="O26" s="159"/>
    </row>
    <row r="27" spans="1:15">
      <c r="A27" s="85" t="s">
        <v>30</v>
      </c>
      <c r="B27" s="86" t="s">
        <v>486</v>
      </c>
      <c r="C27" s="84">
        <v>9091.51</v>
      </c>
      <c r="D27" s="87">
        <v>1593</v>
      </c>
      <c r="E27" s="87"/>
      <c r="F27" s="84">
        <v>2700</v>
      </c>
      <c r="G27" s="167">
        <f t="shared" si="3"/>
        <v>29.698036959756958</v>
      </c>
      <c r="H27" s="167">
        <f>+F27/D27*100</f>
        <v>169.4915254237288</v>
      </c>
      <c r="I27" s="81"/>
      <c r="J27" s="81"/>
      <c r="K27" s="81"/>
      <c r="L27" s="81"/>
      <c r="M27" s="81"/>
      <c r="N27" s="81"/>
      <c r="O27" s="81"/>
    </row>
    <row r="28" spans="1:15">
      <c r="A28" s="176" t="s">
        <v>337</v>
      </c>
      <c r="B28" s="177" t="s">
        <v>487</v>
      </c>
      <c r="C28" s="178">
        <f>+C29</f>
        <v>0</v>
      </c>
      <c r="D28" s="179">
        <f t="shared" ref="D28" si="13">+D29</f>
        <v>0</v>
      </c>
      <c r="E28" s="179">
        <f t="shared" ref="E28" si="14">+E29</f>
        <v>0</v>
      </c>
      <c r="F28" s="178">
        <f t="shared" ref="F28" si="15">+F29</f>
        <v>0</v>
      </c>
      <c r="G28" s="178">
        <v>0</v>
      </c>
      <c r="H28" s="178">
        <v>0</v>
      </c>
      <c r="I28" s="141"/>
      <c r="J28" s="141"/>
      <c r="K28" s="141"/>
      <c r="L28" s="141"/>
      <c r="M28" s="159"/>
      <c r="N28" s="159"/>
      <c r="O28" s="159"/>
    </row>
    <row r="29" spans="1:15">
      <c r="A29" s="85" t="s">
        <v>339</v>
      </c>
      <c r="B29" s="86" t="s">
        <v>487</v>
      </c>
      <c r="C29" s="84"/>
      <c r="D29" s="87"/>
      <c r="E29" s="87"/>
      <c r="F29" s="84"/>
      <c r="G29" s="167"/>
      <c r="H29" s="167"/>
      <c r="I29" s="81"/>
      <c r="J29" s="81"/>
      <c r="K29" s="81"/>
      <c r="L29" s="81"/>
      <c r="M29" s="81"/>
      <c r="N29" s="81"/>
      <c r="O29" s="81"/>
    </row>
    <row r="30" spans="1:15" ht="18" customHeight="1">
      <c r="A30" s="180" t="s">
        <v>70</v>
      </c>
      <c r="B30" s="180" t="s">
        <v>24</v>
      </c>
      <c r="C30" s="181">
        <f>+C31+C34+C36+C38+C44+C46+C48</f>
        <v>1746018.0499999998</v>
      </c>
      <c r="D30" s="182">
        <f>+D31+D34+D36+D38+D44+D46+D48</f>
        <v>1821606</v>
      </c>
      <c r="E30" s="182">
        <f>+E31+E34+E36+E38+E44+E46+E48</f>
        <v>0</v>
      </c>
      <c r="F30" s="181">
        <f>+F31+F34+F36+F38+F44+F46+F48</f>
        <v>1834718.97</v>
      </c>
      <c r="G30" s="181">
        <f t="shared" si="3"/>
        <v>105.08018344942083</v>
      </c>
      <c r="H30" s="181">
        <f>+F30/D30*100</f>
        <v>100.71985764210262</v>
      </c>
      <c r="I30" s="74"/>
      <c r="J30" s="74"/>
      <c r="K30" s="74"/>
      <c r="L30" s="74"/>
      <c r="M30" s="74"/>
      <c r="N30" s="74"/>
      <c r="O30" s="74"/>
    </row>
    <row r="31" spans="1:15">
      <c r="A31" s="176" t="s">
        <v>52</v>
      </c>
      <c r="B31" s="177" t="s">
        <v>53</v>
      </c>
      <c r="C31" s="178">
        <f>+C32+C33</f>
        <v>1316894.1399999999</v>
      </c>
      <c r="D31" s="179">
        <f>+D32+D33</f>
        <v>1527067</v>
      </c>
      <c r="E31" s="179">
        <f>+E32+E33</f>
        <v>0</v>
      </c>
      <c r="F31" s="178">
        <f>+F32+F33</f>
        <v>1472874.49</v>
      </c>
      <c r="G31" s="178">
        <f t="shared" si="3"/>
        <v>111.84456254015984</v>
      </c>
      <c r="H31" s="178">
        <f>+F31/D31*100</f>
        <v>96.45120286143306</v>
      </c>
      <c r="I31" s="141"/>
      <c r="J31" s="141"/>
      <c r="K31" s="141"/>
      <c r="L31" s="141"/>
      <c r="M31" s="159"/>
      <c r="N31" s="159"/>
      <c r="O31" s="159"/>
    </row>
    <row r="32" spans="1:15">
      <c r="A32" s="85" t="s">
        <v>54</v>
      </c>
      <c r="B32" s="86" t="s">
        <v>53</v>
      </c>
      <c r="C32" s="84">
        <v>1316894.1399999999</v>
      </c>
      <c r="D32" s="87">
        <v>1527067</v>
      </c>
      <c r="E32" s="87"/>
      <c r="F32" s="84">
        <v>1472874.49</v>
      </c>
      <c r="G32" s="167">
        <f>+F32/C32*100</f>
        <v>111.84456254015984</v>
      </c>
      <c r="H32" s="167">
        <f>+F32/D32*100</f>
        <v>96.45120286143306</v>
      </c>
      <c r="I32" s="81"/>
      <c r="J32" s="81"/>
      <c r="K32" s="81"/>
      <c r="L32" s="81"/>
      <c r="M32" s="81"/>
      <c r="N32" s="81"/>
      <c r="O32" s="81"/>
    </row>
    <row r="33" spans="1:15">
      <c r="A33" s="85" t="s">
        <v>71</v>
      </c>
      <c r="B33" s="86" t="s">
        <v>72</v>
      </c>
      <c r="C33" s="84">
        <v>0</v>
      </c>
      <c r="D33" s="87"/>
      <c r="E33" s="87"/>
      <c r="F33" s="84"/>
      <c r="G33" s="167"/>
      <c r="H33" s="167"/>
      <c r="I33" s="81"/>
      <c r="J33" s="81"/>
      <c r="K33" s="81"/>
      <c r="L33" s="81"/>
      <c r="M33" s="81"/>
      <c r="N33" s="81"/>
      <c r="O33" s="81"/>
    </row>
    <row r="34" spans="1:15">
      <c r="A34" s="176" t="s">
        <v>79</v>
      </c>
      <c r="B34" s="177" t="s">
        <v>485</v>
      </c>
      <c r="C34" s="178">
        <f>+C35</f>
        <v>214033.76</v>
      </c>
      <c r="D34" s="179">
        <f t="shared" ref="D34" si="16">+D35</f>
        <v>163249</v>
      </c>
      <c r="E34" s="179">
        <f>+E35</f>
        <v>0</v>
      </c>
      <c r="F34" s="178">
        <f>+F35</f>
        <v>203577.97</v>
      </c>
      <c r="G34" s="178">
        <f t="shared" si="3"/>
        <v>95.114887483170875</v>
      </c>
      <c r="H34" s="178">
        <f>+F34/D34*100</f>
        <v>124.70396143314815</v>
      </c>
      <c r="I34" s="141"/>
      <c r="J34" s="141"/>
      <c r="K34" s="141"/>
      <c r="L34" s="141"/>
      <c r="M34" s="159"/>
      <c r="N34" s="159"/>
      <c r="O34" s="159"/>
    </row>
    <row r="35" spans="1:15">
      <c r="A35" s="85" t="s">
        <v>81</v>
      </c>
      <c r="B35" s="86" t="s">
        <v>485</v>
      </c>
      <c r="C35" s="84">
        <v>214033.76</v>
      </c>
      <c r="D35" s="87">
        <v>163249</v>
      </c>
      <c r="E35" s="87"/>
      <c r="F35" s="84">
        <v>203577.97</v>
      </c>
      <c r="G35" s="167">
        <f>+F35/C35*100</f>
        <v>95.114887483170875</v>
      </c>
      <c r="H35" s="167">
        <f>+F35/D35*100</f>
        <v>124.70396143314815</v>
      </c>
      <c r="I35" s="81"/>
      <c r="J35" s="81"/>
      <c r="K35" s="81"/>
      <c r="L35" s="81"/>
      <c r="M35" s="81"/>
      <c r="N35" s="81"/>
      <c r="O35" s="81"/>
    </row>
    <row r="36" spans="1:15">
      <c r="A36" s="176" t="s">
        <v>55</v>
      </c>
      <c r="B36" s="177" t="s">
        <v>56</v>
      </c>
      <c r="C36" s="178">
        <f>+C37</f>
        <v>0</v>
      </c>
      <c r="D36" s="179">
        <f t="shared" ref="D36" si="17">+D37</f>
        <v>0</v>
      </c>
      <c r="E36" s="179">
        <f t="shared" ref="E36" si="18">+E37</f>
        <v>0</v>
      </c>
      <c r="F36" s="178">
        <f t="shared" ref="F36" si="19">+F37</f>
        <v>0</v>
      </c>
      <c r="G36" s="178">
        <v>0</v>
      </c>
      <c r="H36" s="178">
        <v>0</v>
      </c>
      <c r="I36" s="141"/>
      <c r="J36" s="141"/>
      <c r="K36" s="141"/>
      <c r="L36" s="141"/>
      <c r="M36" s="159"/>
      <c r="N36" s="159"/>
      <c r="O36" s="159"/>
    </row>
    <row r="37" spans="1:15">
      <c r="A37" s="85" t="s">
        <v>58</v>
      </c>
      <c r="B37" s="86" t="s">
        <v>59</v>
      </c>
      <c r="C37" s="84">
        <v>0</v>
      </c>
      <c r="D37" s="87"/>
      <c r="E37" s="87"/>
      <c r="F37" s="84"/>
      <c r="G37" s="167"/>
      <c r="H37" s="167"/>
      <c r="I37" s="81"/>
      <c r="J37" s="81"/>
      <c r="K37" s="81"/>
      <c r="L37" s="81"/>
      <c r="M37" s="81"/>
      <c r="N37" s="81"/>
      <c r="O37" s="81"/>
    </row>
    <row r="38" spans="1:15">
      <c r="A38" s="176" t="s">
        <v>60</v>
      </c>
      <c r="B38" s="177" t="s">
        <v>61</v>
      </c>
      <c r="C38" s="178">
        <f>SUM(C39:C43)</f>
        <v>212441.7</v>
      </c>
      <c r="D38" s="179">
        <f>SUM(D39:D43)</f>
        <v>129697</v>
      </c>
      <c r="E38" s="179">
        <f>SUM(E39:E43)</f>
        <v>0</v>
      </c>
      <c r="F38" s="178">
        <f>SUM(F39:F43)</f>
        <v>156016.25</v>
      </c>
      <c r="G38" s="178">
        <f t="shared" si="3"/>
        <v>73.439560124024609</v>
      </c>
      <c r="H38" s="178">
        <f>+F38/D38*100</f>
        <v>120.29287493157128</v>
      </c>
      <c r="I38" s="141"/>
      <c r="J38" s="141"/>
      <c r="K38" s="141"/>
      <c r="L38" s="141"/>
      <c r="M38" s="159"/>
      <c r="N38" s="159"/>
      <c r="O38" s="159"/>
    </row>
    <row r="39" spans="1:15">
      <c r="A39" s="85" t="s">
        <v>62</v>
      </c>
      <c r="B39" s="86" t="s">
        <v>63</v>
      </c>
      <c r="C39" s="84">
        <v>0</v>
      </c>
      <c r="D39" s="87">
        <v>0</v>
      </c>
      <c r="E39" s="87"/>
      <c r="F39" s="84">
        <v>0</v>
      </c>
      <c r="G39" s="167"/>
      <c r="H39" s="167">
        <v>0</v>
      </c>
      <c r="I39" s="81"/>
      <c r="J39" s="81"/>
      <c r="K39" s="81"/>
      <c r="L39" s="81"/>
      <c r="M39" s="81"/>
      <c r="N39" s="81"/>
      <c r="O39" s="81"/>
    </row>
    <row r="40" spans="1:15">
      <c r="A40" s="85" t="s">
        <v>73</v>
      </c>
      <c r="B40" s="86" t="s">
        <v>74</v>
      </c>
      <c r="C40" s="84">
        <v>212441.7</v>
      </c>
      <c r="D40" s="87">
        <v>129697</v>
      </c>
      <c r="E40" s="87"/>
      <c r="F40" s="84">
        <v>156016.25</v>
      </c>
      <c r="G40" s="167">
        <f>+F40/C40*100</f>
        <v>73.439560124024609</v>
      </c>
      <c r="H40" s="167">
        <f>+F40/D40*100</f>
        <v>120.29287493157128</v>
      </c>
      <c r="I40" s="81"/>
      <c r="J40" s="81"/>
      <c r="K40" s="81"/>
      <c r="L40" s="81"/>
      <c r="M40" s="81"/>
      <c r="N40" s="81"/>
      <c r="O40" s="81"/>
    </row>
    <row r="41" spans="1:15">
      <c r="A41" s="85" t="s">
        <v>64</v>
      </c>
      <c r="B41" s="86" t="s">
        <v>65</v>
      </c>
      <c r="C41" s="84"/>
      <c r="D41" s="87"/>
      <c r="E41" s="87"/>
      <c r="F41" s="84"/>
      <c r="G41" s="167"/>
      <c r="H41" s="167"/>
      <c r="I41" s="81"/>
      <c r="J41" s="81"/>
      <c r="K41" s="81"/>
      <c r="L41" s="81"/>
      <c r="M41" s="81"/>
      <c r="N41" s="81"/>
      <c r="O41" s="81"/>
    </row>
    <row r="42" spans="1:15">
      <c r="A42" s="85" t="s">
        <v>66</v>
      </c>
      <c r="B42" s="86" t="s">
        <v>67</v>
      </c>
      <c r="C42" s="84"/>
      <c r="D42" s="87"/>
      <c r="E42" s="87"/>
      <c r="F42" s="84"/>
      <c r="G42" s="167"/>
      <c r="H42" s="167"/>
      <c r="I42" s="81"/>
      <c r="J42" s="81"/>
      <c r="K42" s="81"/>
      <c r="L42" s="81"/>
      <c r="M42" s="81"/>
      <c r="N42" s="81"/>
      <c r="O42" s="81"/>
    </row>
    <row r="43" spans="1:15">
      <c r="A43" s="85" t="s">
        <v>68</v>
      </c>
      <c r="B43" s="86" t="s">
        <v>69</v>
      </c>
      <c r="C43" s="84"/>
      <c r="D43" s="87"/>
      <c r="E43" s="87"/>
      <c r="F43" s="84"/>
      <c r="G43" s="167"/>
      <c r="H43" s="167"/>
      <c r="I43" s="81"/>
      <c r="J43" s="81"/>
      <c r="K43" s="81"/>
      <c r="L43" s="81"/>
      <c r="M43" s="81"/>
      <c r="N43" s="81"/>
      <c r="O43" s="81"/>
    </row>
    <row r="44" spans="1:15">
      <c r="A44" s="176" t="s">
        <v>28</v>
      </c>
      <c r="B44" s="177" t="s">
        <v>486</v>
      </c>
      <c r="C44" s="178">
        <f>+C45</f>
        <v>2648.45</v>
      </c>
      <c r="D44" s="179">
        <f t="shared" ref="D44" si="20">+D45</f>
        <v>1593</v>
      </c>
      <c r="E44" s="179">
        <f>+E45</f>
        <v>0</v>
      </c>
      <c r="F44" s="178">
        <f>+F45</f>
        <v>2250.2600000000002</v>
      </c>
      <c r="G44" s="178">
        <f t="shared" si="3"/>
        <v>84.965168305990318</v>
      </c>
      <c r="H44" s="178">
        <f>+F44/D44*100</f>
        <v>141.25925925925927</v>
      </c>
      <c r="I44" s="141"/>
      <c r="J44" s="141"/>
      <c r="K44" s="141"/>
      <c r="L44" s="141"/>
      <c r="M44" s="159"/>
      <c r="N44" s="159"/>
      <c r="O44" s="159"/>
    </row>
    <row r="45" spans="1:15">
      <c r="A45" s="85" t="s">
        <v>30</v>
      </c>
      <c r="B45" s="86" t="s">
        <v>486</v>
      </c>
      <c r="C45" s="84">
        <v>2648.45</v>
      </c>
      <c r="D45" s="87">
        <v>1593</v>
      </c>
      <c r="E45" s="87"/>
      <c r="F45" s="84">
        <v>2250.2600000000002</v>
      </c>
      <c r="G45" s="167">
        <f>+F45/C45*100</f>
        <v>84.965168305990318</v>
      </c>
      <c r="H45" s="167">
        <f>+F45/D45*100</f>
        <v>141.25925925925927</v>
      </c>
      <c r="I45" s="81"/>
      <c r="J45" s="81"/>
      <c r="K45" s="81"/>
      <c r="L45" s="81"/>
      <c r="M45" s="81"/>
      <c r="N45" s="81"/>
      <c r="O45" s="81"/>
    </row>
    <row r="46" spans="1:15">
      <c r="A46" s="176" t="s">
        <v>337</v>
      </c>
      <c r="B46" s="177" t="s">
        <v>487</v>
      </c>
      <c r="C46" s="178">
        <f>+C47</f>
        <v>0</v>
      </c>
      <c r="D46" s="179">
        <f t="shared" ref="D46" si="21">+D47</f>
        <v>0</v>
      </c>
      <c r="E46" s="179">
        <f t="shared" ref="E46" si="22">+E47</f>
        <v>0</v>
      </c>
      <c r="F46" s="178">
        <f t="shared" ref="F46" si="23">+F47</f>
        <v>0</v>
      </c>
      <c r="G46" s="178">
        <v>0</v>
      </c>
      <c r="H46" s="178">
        <v>0</v>
      </c>
      <c r="I46" s="141"/>
      <c r="J46" s="141"/>
      <c r="K46" s="141"/>
      <c r="L46" s="141"/>
      <c r="M46" s="159"/>
      <c r="N46" s="159"/>
      <c r="O46" s="159"/>
    </row>
    <row r="47" spans="1:15">
      <c r="A47" s="85" t="s">
        <v>339</v>
      </c>
      <c r="B47" s="86" t="s">
        <v>487</v>
      </c>
      <c r="C47" s="84"/>
      <c r="D47" s="87"/>
      <c r="E47" s="87"/>
      <c r="F47" s="84"/>
      <c r="G47" s="167"/>
      <c r="H47" s="167"/>
      <c r="I47" s="81"/>
      <c r="J47" s="81"/>
      <c r="K47" s="81"/>
      <c r="L47" s="81"/>
      <c r="M47" s="81"/>
      <c r="N47" s="81"/>
      <c r="O47" s="81"/>
    </row>
    <row r="48" spans="1:15">
      <c r="A48" s="176" t="s">
        <v>75</v>
      </c>
      <c r="B48" s="177" t="s">
        <v>76</v>
      </c>
      <c r="C48" s="178">
        <f>+C49</f>
        <v>0</v>
      </c>
      <c r="D48" s="179">
        <f t="shared" ref="D48:F48" si="24">+D49</f>
        <v>0</v>
      </c>
      <c r="E48" s="179">
        <f t="shared" si="24"/>
        <v>0</v>
      </c>
      <c r="F48" s="178">
        <f t="shared" si="24"/>
        <v>0</v>
      </c>
      <c r="G48" s="178">
        <v>0</v>
      </c>
      <c r="H48" s="178">
        <v>0</v>
      </c>
      <c r="I48" s="141"/>
      <c r="J48" s="141"/>
      <c r="K48" s="141"/>
      <c r="L48" s="141"/>
      <c r="M48" s="159"/>
      <c r="N48" s="159"/>
      <c r="O48" s="159"/>
    </row>
    <row r="49" spans="1:15">
      <c r="A49" s="85" t="s">
        <v>77</v>
      </c>
      <c r="B49" s="86" t="s">
        <v>76</v>
      </c>
      <c r="C49" s="84"/>
      <c r="D49" s="84"/>
      <c r="E49" s="87"/>
      <c r="F49" s="84"/>
      <c r="G49" s="167"/>
      <c r="H49" s="167"/>
      <c r="I49" s="81"/>
      <c r="J49" s="81"/>
      <c r="K49" s="81"/>
      <c r="L49" s="81"/>
      <c r="M49" s="81"/>
      <c r="N49" s="81"/>
      <c r="O49" s="81"/>
    </row>
  </sheetData>
  <mergeCells count="6">
    <mergeCell ref="A2:K2"/>
    <mergeCell ref="A11:B11"/>
    <mergeCell ref="A10:B10"/>
    <mergeCell ref="A8:H8"/>
    <mergeCell ref="A4:H4"/>
    <mergeCell ref="A6:H6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D41" sqref="D41"/>
    </sheetView>
  </sheetViews>
  <sheetFormatPr defaultRowHeight="12.75"/>
  <cols>
    <col min="1" max="1" width="12" style="32" customWidth="1"/>
    <col min="2" max="2" width="33.42578125" style="35" customWidth="1"/>
    <col min="3" max="3" width="31.28515625" style="36" customWidth="1"/>
    <col min="4" max="5" width="17.7109375" style="37" bestFit="1" customWidth="1"/>
    <col min="6" max="6" width="28.42578125" style="36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88"/>
      <c r="M1" s="88"/>
      <c r="N1" s="88"/>
      <c r="O1" s="88"/>
    </row>
    <row r="2" spans="1:15" ht="15.75" hidden="1" customHeight="1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88"/>
      <c r="M2" s="88"/>
      <c r="N2" s="88"/>
      <c r="O2" s="88"/>
    </row>
    <row r="3" spans="1:15" ht="18" hidden="1" customHeight="1">
      <c r="A3" s="94"/>
      <c r="B3" s="94"/>
      <c r="C3" s="94"/>
      <c r="D3" s="94"/>
      <c r="E3" s="94"/>
      <c r="F3" s="94"/>
      <c r="G3" s="94"/>
      <c r="H3" s="94"/>
      <c r="I3" s="95"/>
      <c r="J3" s="95"/>
      <c r="K3" s="95"/>
      <c r="L3" s="88"/>
      <c r="M3" s="88"/>
      <c r="N3" s="88"/>
      <c r="O3" s="88"/>
    </row>
    <row r="4" spans="1:15" ht="18">
      <c r="A4" s="94"/>
      <c r="B4" s="94"/>
      <c r="C4" s="94"/>
      <c r="D4" s="94"/>
      <c r="E4" s="94"/>
      <c r="F4" s="94"/>
      <c r="G4" s="94"/>
      <c r="H4" s="94"/>
      <c r="I4" s="95"/>
      <c r="J4" s="95"/>
      <c r="K4" s="95"/>
      <c r="L4" s="88"/>
      <c r="M4" s="88"/>
      <c r="N4" s="88"/>
      <c r="O4" s="88"/>
    </row>
    <row r="5" spans="1:15" ht="15.75" customHeight="1">
      <c r="A5" s="307" t="s">
        <v>488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88"/>
      <c r="M5" s="88"/>
      <c r="N5" s="88"/>
      <c r="O5" s="88"/>
    </row>
    <row r="6" spans="1:15" ht="18">
      <c r="A6" s="94"/>
      <c r="B6" s="94"/>
      <c r="C6" s="94"/>
      <c r="D6" s="94"/>
      <c r="E6" s="94"/>
      <c r="F6" s="94"/>
      <c r="G6" s="94"/>
      <c r="H6" s="94"/>
      <c r="I6" s="95"/>
      <c r="J6" s="95"/>
      <c r="K6" s="95"/>
      <c r="L6" s="88"/>
      <c r="M6" s="88"/>
      <c r="N6" s="88"/>
      <c r="O6" s="88"/>
    </row>
    <row r="7" spans="1:15" s="33" customFormat="1" ht="28.5">
      <c r="A7" s="309" t="s">
        <v>3</v>
      </c>
      <c r="B7" s="309"/>
      <c r="C7" s="104" t="s">
        <v>258</v>
      </c>
      <c r="D7" s="155" t="s">
        <v>563</v>
      </c>
      <c r="E7" s="104" t="s">
        <v>259</v>
      </c>
      <c r="F7" s="104" t="s">
        <v>260</v>
      </c>
      <c r="G7" s="104" t="s">
        <v>261</v>
      </c>
      <c r="H7" s="104" t="s">
        <v>594</v>
      </c>
      <c r="I7" s="89"/>
      <c r="J7" s="89"/>
      <c r="K7" s="89"/>
      <c r="L7" s="89"/>
      <c r="M7" s="89"/>
      <c r="N7" s="89"/>
      <c r="O7" s="89"/>
    </row>
    <row r="8" spans="1:15" s="34" customFormat="1" ht="12.75" customHeight="1">
      <c r="A8" s="308">
        <v>1</v>
      </c>
      <c r="B8" s="308"/>
      <c r="C8" s="105">
        <v>2</v>
      </c>
      <c r="D8" s="105">
        <v>3</v>
      </c>
      <c r="E8" s="105">
        <v>4.3333333333333304</v>
      </c>
      <c r="F8" s="105">
        <v>5.0833333333333304</v>
      </c>
      <c r="G8" s="105">
        <v>6</v>
      </c>
      <c r="H8" s="105">
        <v>7</v>
      </c>
      <c r="I8" s="91"/>
      <c r="J8" s="91"/>
      <c r="K8" s="91"/>
      <c r="L8" s="91"/>
      <c r="M8" s="90"/>
      <c r="N8" s="90"/>
      <c r="O8" s="90"/>
    </row>
    <row r="9" spans="1:15" ht="15" customHeight="1">
      <c r="A9" s="122" t="s">
        <v>560</v>
      </c>
      <c r="B9" s="122" t="s">
        <v>24</v>
      </c>
      <c r="C9" s="125" t="s">
        <v>26</v>
      </c>
      <c r="D9" s="125" t="s">
        <v>26</v>
      </c>
      <c r="E9" s="125" t="s">
        <v>26</v>
      </c>
      <c r="F9" s="125" t="s">
        <v>26</v>
      </c>
      <c r="G9" s="125" t="s">
        <v>24</v>
      </c>
      <c r="H9" s="125" t="s">
        <v>24</v>
      </c>
      <c r="I9" s="140"/>
      <c r="J9" s="140"/>
      <c r="K9" s="140"/>
      <c r="L9" s="140"/>
      <c r="M9" s="158"/>
      <c r="N9" s="158"/>
      <c r="O9" s="158"/>
    </row>
    <row r="10" spans="1:15">
      <c r="A10" s="191"/>
      <c r="B10" s="196" t="s">
        <v>253</v>
      </c>
      <c r="C10" s="190">
        <f>+C11+C13</f>
        <v>1746018.05</v>
      </c>
      <c r="D10" s="190">
        <f>+D11+D13</f>
        <v>1821606</v>
      </c>
      <c r="E10" s="190">
        <f>+E11+E13</f>
        <v>0</v>
      </c>
      <c r="F10" s="190">
        <f>+F11+F13</f>
        <v>1834718.97</v>
      </c>
      <c r="G10" s="181">
        <f>+F10/C10*100</f>
        <v>105.0801834494208</v>
      </c>
      <c r="H10" s="181">
        <f>+F10/D10*100</f>
        <v>100.71985764210262</v>
      </c>
      <c r="I10" s="106"/>
      <c r="J10" s="106"/>
      <c r="K10" s="106"/>
      <c r="L10" s="106"/>
      <c r="M10" s="107"/>
      <c r="N10" s="107"/>
      <c r="O10" s="107"/>
    </row>
    <row r="11" spans="1:15">
      <c r="A11" s="176" t="s">
        <v>489</v>
      </c>
      <c r="B11" s="177" t="s">
        <v>490</v>
      </c>
      <c r="C11" s="178">
        <f>+C12</f>
        <v>1746018.05</v>
      </c>
      <c r="D11" s="179">
        <f t="shared" ref="D11:F11" si="0">+D12</f>
        <v>1821606</v>
      </c>
      <c r="E11" s="179">
        <f t="shared" si="0"/>
        <v>0</v>
      </c>
      <c r="F11" s="178">
        <f t="shared" si="0"/>
        <v>1834718.97</v>
      </c>
      <c r="G11" s="178">
        <f t="shared" ref="G11:G12" si="1">+F11/C11*100</f>
        <v>105.0801834494208</v>
      </c>
      <c r="H11" s="178">
        <f>+F11/D11*100</f>
        <v>100.71985764210262</v>
      </c>
      <c r="I11" s="109"/>
      <c r="J11" s="109"/>
      <c r="K11" s="109"/>
      <c r="L11" s="109"/>
      <c r="M11" s="108"/>
      <c r="N11" s="108"/>
      <c r="O11" s="108"/>
    </row>
    <row r="12" spans="1:15">
      <c r="A12" s="114" t="s">
        <v>491</v>
      </c>
      <c r="B12" s="115" t="s">
        <v>492</v>
      </c>
      <c r="C12" s="110">
        <v>1746018.05</v>
      </c>
      <c r="D12" s="111">
        <v>1821606</v>
      </c>
      <c r="E12" s="111"/>
      <c r="F12" s="110">
        <v>1834718.97</v>
      </c>
      <c r="G12" s="167">
        <f t="shared" si="1"/>
        <v>105.0801834494208</v>
      </c>
      <c r="H12" s="167">
        <f>+F12/D12*100</f>
        <v>100.71985764210262</v>
      </c>
      <c r="I12" s="112"/>
      <c r="J12" s="112"/>
      <c r="K12" s="112"/>
      <c r="L12" s="112"/>
      <c r="M12" s="113"/>
      <c r="N12" s="113"/>
      <c r="O12" s="113"/>
    </row>
    <row r="13" spans="1:15">
      <c r="A13" s="176" t="s">
        <v>493</v>
      </c>
      <c r="B13" s="177" t="s">
        <v>494</v>
      </c>
      <c r="C13" s="178">
        <f>+C14</f>
        <v>0</v>
      </c>
      <c r="D13" s="179">
        <f t="shared" ref="D13" si="2">+D14</f>
        <v>0</v>
      </c>
      <c r="E13" s="179">
        <f t="shared" ref="E13" si="3">+E14</f>
        <v>0</v>
      </c>
      <c r="F13" s="178">
        <f t="shared" ref="F13" si="4">+F14</f>
        <v>0</v>
      </c>
      <c r="G13" s="178">
        <v>0</v>
      </c>
      <c r="H13" s="178">
        <v>0</v>
      </c>
      <c r="I13" s="109"/>
      <c r="J13" s="109"/>
      <c r="K13" s="109"/>
      <c r="L13" s="109"/>
      <c r="M13" s="108"/>
      <c r="N13" s="108"/>
      <c r="O13" s="108"/>
    </row>
    <row r="14" spans="1:15">
      <c r="A14" s="114" t="s">
        <v>495</v>
      </c>
      <c r="B14" s="149" t="s">
        <v>496</v>
      </c>
      <c r="C14" s="110"/>
      <c r="D14" s="111"/>
      <c r="E14" s="111"/>
      <c r="F14" s="110"/>
      <c r="G14" s="167">
        <v>0</v>
      </c>
      <c r="H14" s="167">
        <v>0</v>
      </c>
      <c r="I14" s="113"/>
      <c r="J14" s="113"/>
      <c r="K14" s="113"/>
      <c r="L14" s="113"/>
      <c r="M14" s="113"/>
      <c r="N14" s="113"/>
      <c r="O14" s="113"/>
    </row>
    <row r="15" spans="1:15">
      <c r="A15" s="92"/>
      <c r="B15" s="96"/>
      <c r="C15" s="97"/>
      <c r="D15" s="98"/>
      <c r="E15" s="98"/>
      <c r="F15" s="97"/>
      <c r="G15" s="97"/>
      <c r="H15" s="97"/>
      <c r="I15" s="93"/>
      <c r="J15" s="93"/>
      <c r="K15" s="93"/>
      <c r="L15" s="93"/>
      <c r="M15" s="93"/>
      <c r="N15" s="93"/>
      <c r="O15" s="93"/>
    </row>
    <row r="16" spans="1:15">
      <c r="A16" s="102"/>
      <c r="B16" s="103"/>
      <c r="C16" s="99"/>
      <c r="D16" s="100"/>
      <c r="E16" s="100"/>
      <c r="F16" s="99"/>
      <c r="G16" s="99"/>
      <c r="H16" s="99"/>
      <c r="I16" s="101"/>
      <c r="J16" s="101"/>
      <c r="K16" s="101"/>
      <c r="L16" s="101"/>
      <c r="M16" s="101"/>
      <c r="N16" s="101"/>
      <c r="O16" s="101"/>
    </row>
    <row r="17" spans="1:15">
      <c r="A17" s="102"/>
      <c r="B17" s="103"/>
      <c r="C17" s="99"/>
      <c r="D17" s="100"/>
      <c r="E17" s="100"/>
      <c r="F17" s="99"/>
      <c r="G17" s="99"/>
      <c r="H17" s="99"/>
      <c r="I17" s="101"/>
      <c r="J17" s="101"/>
      <c r="K17" s="101"/>
      <c r="L17" s="101"/>
      <c r="M17" s="101"/>
      <c r="N17" s="101"/>
      <c r="O17" s="101"/>
    </row>
    <row r="18" spans="1:15">
      <c r="A18" s="102"/>
      <c r="B18" s="103"/>
      <c r="C18" s="99"/>
      <c r="D18" s="100"/>
      <c r="E18" s="100"/>
      <c r="F18" s="99"/>
      <c r="G18" s="99"/>
      <c r="H18" s="99"/>
      <c r="I18" s="101"/>
      <c r="J18" s="101"/>
      <c r="K18" s="101"/>
      <c r="L18" s="101"/>
      <c r="M18" s="101"/>
      <c r="N18" s="101"/>
      <c r="O18" s="101"/>
    </row>
    <row r="19" spans="1:15">
      <c r="A19" s="102"/>
      <c r="B19" s="103"/>
      <c r="C19" s="99"/>
      <c r="D19" s="100"/>
      <c r="E19" s="100"/>
      <c r="F19" s="99"/>
      <c r="G19" s="99"/>
      <c r="H19" s="99"/>
      <c r="I19" s="101"/>
      <c r="J19" s="101"/>
      <c r="K19" s="101"/>
      <c r="L19" s="101"/>
      <c r="M19" s="101"/>
      <c r="N19" s="101"/>
      <c r="O19" s="101"/>
    </row>
    <row r="20" spans="1:15">
      <c r="A20" s="102"/>
      <c r="B20" s="103"/>
      <c r="C20" s="99"/>
      <c r="D20" s="100"/>
      <c r="E20" s="100"/>
      <c r="F20" s="99"/>
      <c r="G20" s="99"/>
      <c r="H20" s="99"/>
      <c r="I20" s="101"/>
      <c r="J20" s="101"/>
      <c r="K20" s="101"/>
      <c r="L20" s="101"/>
      <c r="M20" s="101"/>
      <c r="N20" s="101"/>
      <c r="O20" s="101"/>
    </row>
    <row r="21" spans="1:15">
      <c r="A21" s="92"/>
      <c r="B21" s="96"/>
      <c r="C21" s="97"/>
      <c r="D21" s="98"/>
      <c r="E21" s="98"/>
      <c r="F21" s="97"/>
      <c r="G21" s="97"/>
      <c r="H21" s="97"/>
      <c r="I21" s="93"/>
      <c r="J21" s="93"/>
      <c r="K21" s="93"/>
      <c r="L21" s="93"/>
      <c r="M21" s="93"/>
      <c r="N21" s="93"/>
      <c r="O21" s="93"/>
    </row>
    <row r="22" spans="1:15">
      <c r="A22" s="102"/>
      <c r="B22" s="103"/>
      <c r="C22" s="99"/>
      <c r="D22" s="100"/>
      <c r="E22" s="100"/>
      <c r="F22" s="99"/>
      <c r="G22" s="99"/>
      <c r="H22" s="99"/>
      <c r="I22" s="101"/>
      <c r="J22" s="101"/>
      <c r="K22" s="101"/>
      <c r="L22" s="101"/>
      <c r="M22" s="101"/>
      <c r="N22" s="101"/>
      <c r="O22" s="101"/>
    </row>
    <row r="23" spans="1:15">
      <c r="A23" s="92"/>
      <c r="B23" s="96"/>
      <c r="C23" s="97"/>
      <c r="D23" s="98"/>
      <c r="E23" s="98"/>
      <c r="F23" s="97"/>
      <c r="G23" s="97"/>
      <c r="H23" s="97"/>
      <c r="I23" s="93"/>
      <c r="J23" s="93"/>
      <c r="K23" s="93"/>
      <c r="L23" s="93"/>
      <c r="M23" s="93"/>
      <c r="N23" s="93"/>
      <c r="O23" s="93"/>
    </row>
    <row r="24" spans="1:15">
      <c r="A24" s="102"/>
      <c r="B24" s="103"/>
      <c r="C24" s="99"/>
      <c r="D24" s="100"/>
      <c r="E24" s="100"/>
      <c r="F24" s="99"/>
      <c r="G24" s="99"/>
      <c r="H24" s="99"/>
      <c r="I24" s="101"/>
      <c r="J24" s="101"/>
      <c r="K24" s="101"/>
      <c r="L24" s="101"/>
      <c r="M24" s="101"/>
      <c r="N24" s="101"/>
      <c r="O24" s="101"/>
    </row>
    <row r="25" spans="1:15">
      <c r="A25" s="78"/>
      <c r="B25" s="78"/>
      <c r="C25" s="82"/>
      <c r="D25" s="83"/>
      <c r="E25" s="83"/>
      <c r="F25" s="82"/>
      <c r="G25" s="82"/>
      <c r="H25" s="82"/>
      <c r="I25" s="74"/>
      <c r="J25" s="74"/>
      <c r="K25" s="74"/>
      <c r="L25" s="74"/>
      <c r="M25" s="74"/>
      <c r="N25" s="74"/>
      <c r="O25" s="74"/>
    </row>
    <row r="26" spans="1:15">
      <c r="A26" s="92"/>
      <c r="B26" s="96"/>
      <c r="C26" s="97"/>
      <c r="D26" s="98"/>
      <c r="E26" s="98"/>
      <c r="F26" s="97"/>
      <c r="G26" s="97"/>
      <c r="H26" s="97"/>
      <c r="I26" s="93"/>
      <c r="J26" s="93"/>
      <c r="K26" s="93"/>
      <c r="L26" s="93"/>
      <c r="M26" s="93"/>
      <c r="N26" s="93"/>
      <c r="O26" s="93"/>
    </row>
    <row r="27" spans="1:15">
      <c r="A27" s="102"/>
      <c r="B27" s="103"/>
      <c r="C27" s="99"/>
      <c r="D27" s="100"/>
      <c r="E27" s="100"/>
      <c r="F27" s="99"/>
      <c r="G27" s="99"/>
      <c r="H27" s="99"/>
      <c r="I27" s="101"/>
      <c r="J27" s="101"/>
      <c r="K27" s="101"/>
      <c r="L27" s="101"/>
      <c r="M27" s="101"/>
      <c r="N27" s="101"/>
      <c r="O27" s="101"/>
    </row>
    <row r="28" spans="1:15">
      <c r="A28" s="102"/>
      <c r="B28" s="103"/>
      <c r="C28" s="99"/>
      <c r="D28" s="100"/>
      <c r="E28" s="100"/>
      <c r="F28" s="99"/>
      <c r="G28" s="99"/>
      <c r="H28" s="99"/>
      <c r="I28" s="101"/>
      <c r="J28" s="101"/>
      <c r="K28" s="101"/>
      <c r="L28" s="101"/>
      <c r="M28" s="101"/>
      <c r="N28" s="101"/>
      <c r="O28" s="101"/>
    </row>
    <row r="29" spans="1:15">
      <c r="A29" s="92"/>
      <c r="B29" s="96"/>
      <c r="C29" s="97"/>
      <c r="D29" s="98"/>
      <c r="E29" s="98"/>
      <c r="F29" s="97"/>
      <c r="G29" s="97"/>
      <c r="H29" s="97"/>
      <c r="I29" s="93"/>
      <c r="J29" s="93"/>
      <c r="K29" s="93"/>
      <c r="L29" s="93"/>
      <c r="M29" s="93"/>
      <c r="N29" s="93"/>
      <c r="O29" s="93"/>
    </row>
    <row r="30" spans="1:15">
      <c r="A30" s="102"/>
      <c r="B30" s="103"/>
      <c r="C30" s="99"/>
      <c r="D30" s="100"/>
      <c r="E30" s="100"/>
      <c r="F30" s="99"/>
      <c r="G30" s="99"/>
      <c r="H30" s="99"/>
      <c r="I30" s="101"/>
      <c r="J30" s="101"/>
      <c r="K30" s="101"/>
      <c r="L30" s="101"/>
      <c r="M30" s="101"/>
      <c r="N30" s="101"/>
      <c r="O30" s="101"/>
    </row>
    <row r="31" spans="1:15">
      <c r="A31" s="92"/>
      <c r="B31" s="96"/>
      <c r="C31" s="97"/>
      <c r="D31" s="98"/>
      <c r="E31" s="98"/>
      <c r="F31" s="97"/>
      <c r="G31" s="97"/>
      <c r="H31" s="97"/>
      <c r="I31" s="93"/>
      <c r="J31" s="93"/>
      <c r="K31" s="93"/>
      <c r="L31" s="93"/>
      <c r="M31" s="93"/>
      <c r="N31" s="93"/>
      <c r="O31" s="93"/>
    </row>
    <row r="32" spans="1:15">
      <c r="A32" s="102"/>
      <c r="B32" s="103"/>
      <c r="C32" s="99"/>
      <c r="D32" s="100"/>
      <c r="E32" s="100"/>
      <c r="F32" s="99"/>
      <c r="G32" s="99"/>
      <c r="H32" s="99"/>
      <c r="I32" s="101"/>
      <c r="J32" s="101"/>
      <c r="K32" s="101"/>
      <c r="L32" s="101"/>
      <c r="M32" s="101"/>
      <c r="N32" s="101"/>
      <c r="O32" s="101"/>
    </row>
    <row r="33" spans="1:15">
      <c r="A33" s="92"/>
      <c r="B33" s="96"/>
      <c r="C33" s="97"/>
      <c r="D33" s="98"/>
      <c r="E33" s="98"/>
      <c r="F33" s="97"/>
      <c r="G33" s="97"/>
      <c r="H33" s="97"/>
      <c r="I33" s="93"/>
      <c r="J33" s="93"/>
      <c r="K33" s="93"/>
      <c r="L33" s="93"/>
      <c r="M33" s="93"/>
      <c r="N33" s="93"/>
      <c r="O33" s="93"/>
    </row>
    <row r="34" spans="1:15">
      <c r="A34" s="102"/>
      <c r="B34" s="103"/>
      <c r="C34" s="99"/>
      <c r="D34" s="100"/>
      <c r="E34" s="100"/>
      <c r="F34" s="99"/>
      <c r="G34" s="99"/>
      <c r="H34" s="99"/>
      <c r="I34" s="101"/>
      <c r="J34" s="101"/>
      <c r="K34" s="101"/>
      <c r="L34" s="101"/>
      <c r="M34" s="101"/>
      <c r="N34" s="101"/>
      <c r="O34" s="101"/>
    </row>
    <row r="35" spans="1:15">
      <c r="A35" s="102"/>
      <c r="B35" s="103"/>
      <c r="C35" s="99"/>
      <c r="D35" s="100"/>
      <c r="E35" s="100"/>
      <c r="F35" s="99"/>
      <c r="G35" s="99"/>
      <c r="H35" s="99"/>
      <c r="I35" s="101"/>
      <c r="J35" s="101"/>
      <c r="K35" s="101"/>
      <c r="L35" s="101"/>
      <c r="M35" s="101"/>
      <c r="N35" s="101"/>
      <c r="O35" s="101"/>
    </row>
    <row r="36" spans="1:15">
      <c r="A36" s="102"/>
      <c r="B36" s="103"/>
      <c r="C36" s="99"/>
      <c r="D36" s="100"/>
      <c r="E36" s="100"/>
      <c r="F36" s="99"/>
      <c r="G36" s="99"/>
      <c r="H36" s="99"/>
      <c r="I36" s="101"/>
      <c r="J36" s="101"/>
      <c r="K36" s="101"/>
      <c r="L36" s="101"/>
      <c r="M36" s="101"/>
      <c r="N36" s="101"/>
      <c r="O36" s="101"/>
    </row>
    <row r="37" spans="1:15">
      <c r="A37" s="102"/>
      <c r="B37" s="103"/>
      <c r="C37" s="99"/>
      <c r="D37" s="100"/>
      <c r="E37" s="100"/>
      <c r="F37" s="99"/>
      <c r="G37" s="99"/>
      <c r="H37" s="99"/>
      <c r="I37" s="101"/>
      <c r="J37" s="101"/>
      <c r="K37" s="101"/>
      <c r="L37" s="101"/>
      <c r="M37" s="101"/>
      <c r="N37" s="101"/>
      <c r="O37" s="101"/>
    </row>
    <row r="38" spans="1:15">
      <c r="A38" s="102"/>
      <c r="B38" s="103"/>
      <c r="C38" s="99"/>
      <c r="D38" s="100"/>
      <c r="E38" s="100"/>
      <c r="F38" s="99"/>
      <c r="G38" s="99"/>
      <c r="H38" s="99"/>
      <c r="I38" s="101"/>
      <c r="J38" s="101"/>
      <c r="K38" s="101"/>
      <c r="L38" s="101"/>
      <c r="M38" s="101"/>
      <c r="N38" s="101"/>
      <c r="O38" s="101"/>
    </row>
    <row r="39" spans="1:15">
      <c r="A39" s="92"/>
      <c r="B39" s="96"/>
      <c r="C39" s="97"/>
      <c r="D39" s="98"/>
      <c r="E39" s="98"/>
      <c r="F39" s="97"/>
      <c r="G39" s="97"/>
      <c r="H39" s="97"/>
      <c r="I39" s="93"/>
      <c r="J39" s="93"/>
      <c r="K39" s="93"/>
      <c r="L39" s="93"/>
      <c r="M39" s="93"/>
      <c r="N39" s="93"/>
      <c r="O39" s="93"/>
    </row>
    <row r="40" spans="1:15">
      <c r="A40" s="102"/>
      <c r="B40" s="103"/>
      <c r="C40" s="99"/>
      <c r="D40" s="100"/>
      <c r="E40" s="100"/>
      <c r="F40" s="99"/>
      <c r="G40" s="99"/>
      <c r="H40" s="99"/>
      <c r="I40" s="101"/>
      <c r="J40" s="101"/>
      <c r="K40" s="101"/>
      <c r="L40" s="101"/>
      <c r="M40" s="101"/>
      <c r="N40" s="101"/>
      <c r="O40" s="101"/>
    </row>
    <row r="41" spans="1:15">
      <c r="A41" s="92"/>
      <c r="B41" s="96"/>
      <c r="C41" s="97"/>
      <c r="D41" s="98"/>
      <c r="E41" s="98"/>
      <c r="F41" s="97"/>
      <c r="G41" s="97"/>
      <c r="H41" s="97"/>
      <c r="I41" s="93"/>
      <c r="J41" s="93"/>
      <c r="K41" s="93"/>
      <c r="L41" s="93"/>
      <c r="M41" s="93"/>
      <c r="N41" s="93"/>
      <c r="O41" s="93"/>
    </row>
    <row r="42" spans="1:15">
      <c r="A42" s="102"/>
      <c r="B42" s="103"/>
      <c r="C42" s="99"/>
      <c r="D42" s="100"/>
      <c r="E42" s="100"/>
      <c r="F42" s="99"/>
      <c r="G42" s="99"/>
      <c r="H42" s="99"/>
      <c r="I42" s="101"/>
      <c r="J42" s="101"/>
      <c r="K42" s="101"/>
      <c r="L42" s="101"/>
      <c r="M42" s="101"/>
      <c r="N42" s="101"/>
      <c r="O42" s="101"/>
    </row>
    <row r="43" spans="1:15">
      <c r="A43" s="92"/>
      <c r="B43" s="96"/>
      <c r="C43" s="97"/>
      <c r="D43" s="97"/>
      <c r="E43" s="98"/>
      <c r="F43" s="97"/>
      <c r="G43" s="97"/>
      <c r="H43" s="97"/>
      <c r="I43" s="93"/>
      <c r="J43" s="93"/>
      <c r="K43" s="93"/>
      <c r="L43" s="93"/>
      <c r="M43" s="93"/>
      <c r="N43" s="93"/>
      <c r="O43" s="93"/>
    </row>
    <row r="44" spans="1:15">
      <c r="A44" s="102"/>
      <c r="B44" s="103"/>
      <c r="C44" s="99"/>
      <c r="D44" s="99"/>
      <c r="E44" s="100"/>
      <c r="F44" s="99"/>
      <c r="G44" s="99"/>
      <c r="H44" s="99"/>
      <c r="I44" s="101"/>
      <c r="J44" s="101"/>
      <c r="K44" s="101"/>
      <c r="L44" s="101"/>
      <c r="M44" s="101"/>
      <c r="N44" s="101"/>
      <c r="O44" s="101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I16" sqref="I16:I17"/>
    </sheetView>
  </sheetViews>
  <sheetFormatPr defaultRowHeight="12.75"/>
  <cols>
    <col min="1" max="1" width="16.7109375" style="32" customWidth="1"/>
    <col min="2" max="2" width="50.7109375" style="35" customWidth="1"/>
    <col min="3" max="3" width="33.85546875" style="36" customWidth="1"/>
    <col min="4" max="4" width="19.28515625" style="37" customWidth="1"/>
    <col min="5" max="5" width="17.7109375" style="37" bestFit="1" customWidth="1"/>
    <col min="6" max="6" width="31" style="36" customWidth="1"/>
    <col min="7" max="7" width="12.140625" style="36" customWidth="1"/>
    <col min="8" max="8" width="12.285156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16"/>
      <c r="M1" s="116"/>
      <c r="N1" s="116"/>
      <c r="O1" s="116"/>
    </row>
    <row r="2" spans="1:15" ht="15.75" hidden="1" customHeight="1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116"/>
      <c r="M2" s="116"/>
      <c r="N2" s="116"/>
      <c r="O2" s="116"/>
    </row>
    <row r="3" spans="1:15" ht="18" hidden="1" customHeight="1">
      <c r="A3" s="126"/>
      <c r="B3" s="126"/>
      <c r="C3" s="126"/>
      <c r="D3" s="126"/>
      <c r="E3" s="126"/>
      <c r="F3" s="126"/>
      <c r="G3" s="126"/>
      <c r="H3" s="126"/>
      <c r="I3" s="127"/>
      <c r="J3" s="127"/>
      <c r="K3" s="127"/>
      <c r="L3" s="116"/>
      <c r="M3" s="116"/>
      <c r="N3" s="116"/>
      <c r="O3" s="116"/>
    </row>
    <row r="4" spans="1:15" ht="18">
      <c r="A4" s="126"/>
      <c r="B4" s="126"/>
      <c r="C4" s="126"/>
      <c r="D4" s="126"/>
      <c r="E4" s="126"/>
      <c r="F4" s="126"/>
      <c r="G4" s="126"/>
      <c r="H4" s="126"/>
      <c r="I4" s="127"/>
      <c r="J4" s="127"/>
      <c r="K4" s="127"/>
      <c r="L4" s="116"/>
      <c r="M4" s="116"/>
      <c r="N4" s="116"/>
      <c r="O4" s="116"/>
    </row>
    <row r="5" spans="1:15" ht="15.75" customHeight="1">
      <c r="A5" s="307" t="s">
        <v>252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116"/>
      <c r="M5" s="116"/>
      <c r="N5" s="116"/>
      <c r="O5" s="116"/>
    </row>
    <row r="6" spans="1:15" ht="18">
      <c r="A6" s="126"/>
      <c r="B6" s="126"/>
      <c r="C6" s="126"/>
      <c r="D6" s="126"/>
      <c r="E6" s="126"/>
      <c r="F6" s="126"/>
      <c r="G6" s="126"/>
      <c r="H6" s="126"/>
      <c r="I6" s="127"/>
      <c r="J6" s="127"/>
      <c r="K6" s="127"/>
      <c r="L6" s="116"/>
      <c r="M6" s="116"/>
      <c r="N6" s="116"/>
      <c r="O6" s="116"/>
    </row>
    <row r="7" spans="1:15" s="33" customFormat="1" ht="28.5">
      <c r="A7" s="309" t="s">
        <v>3</v>
      </c>
      <c r="B7" s="309"/>
      <c r="C7" s="132" t="s">
        <v>258</v>
      </c>
      <c r="D7" s="155" t="s">
        <v>563</v>
      </c>
      <c r="E7" s="132" t="s">
        <v>259</v>
      </c>
      <c r="F7" s="132" t="s">
        <v>260</v>
      </c>
      <c r="G7" s="132" t="s">
        <v>261</v>
      </c>
      <c r="H7" s="132" t="s">
        <v>594</v>
      </c>
      <c r="I7" s="117"/>
      <c r="J7" s="117"/>
      <c r="K7" s="117"/>
      <c r="L7" s="117"/>
      <c r="M7" s="117"/>
      <c r="N7" s="117"/>
      <c r="O7" s="117"/>
    </row>
    <row r="8" spans="1:15" s="34" customFormat="1">
      <c r="A8" s="308">
        <v>1</v>
      </c>
      <c r="B8" s="308"/>
      <c r="C8" s="133">
        <v>2</v>
      </c>
      <c r="D8" s="133">
        <v>3</v>
      </c>
      <c r="E8" s="133">
        <v>4.3333333333333304</v>
      </c>
      <c r="F8" s="133">
        <v>5.0833333333333304</v>
      </c>
      <c r="G8" s="133">
        <v>6</v>
      </c>
      <c r="H8" s="133">
        <v>7</v>
      </c>
      <c r="I8" s="120"/>
      <c r="J8" s="120"/>
      <c r="K8" s="120"/>
      <c r="L8" s="120"/>
      <c r="M8" s="118"/>
      <c r="N8" s="118"/>
      <c r="O8" s="118"/>
    </row>
    <row r="9" spans="1:15" ht="15" customHeight="1">
      <c r="A9" s="122" t="s">
        <v>254</v>
      </c>
      <c r="B9" s="122" t="s">
        <v>24</v>
      </c>
      <c r="C9" s="125" t="s">
        <v>26</v>
      </c>
      <c r="D9" s="125" t="s">
        <v>26</v>
      </c>
      <c r="E9" s="125" t="s">
        <v>26</v>
      </c>
      <c r="F9" s="125" t="s">
        <v>26</v>
      </c>
      <c r="G9" s="125" t="s">
        <v>24</v>
      </c>
      <c r="H9" s="125" t="s">
        <v>24</v>
      </c>
      <c r="I9" s="121"/>
      <c r="J9" s="121"/>
      <c r="K9" s="121"/>
      <c r="L9" s="121"/>
      <c r="M9" s="119"/>
      <c r="N9" s="119"/>
      <c r="O9" s="119"/>
    </row>
    <row r="10" spans="1:15">
      <c r="A10" s="204" t="s">
        <v>75</v>
      </c>
      <c r="B10" s="205" t="s">
        <v>256</v>
      </c>
      <c r="C10" s="183">
        <f>+C11+C14</f>
        <v>0</v>
      </c>
      <c r="D10" s="184">
        <f>+D11+D14</f>
        <v>0</v>
      </c>
      <c r="E10" s="184">
        <f>+E11+E14</f>
        <v>0</v>
      </c>
      <c r="F10" s="183">
        <f>+F11+F14</f>
        <v>0</v>
      </c>
      <c r="G10" s="206">
        <v>0</v>
      </c>
      <c r="H10" s="206">
        <v>0</v>
      </c>
      <c r="I10" s="141"/>
      <c r="J10" s="141"/>
      <c r="K10" s="141"/>
      <c r="L10" s="141"/>
      <c r="M10" s="159"/>
      <c r="N10" s="159"/>
      <c r="O10" s="159"/>
    </row>
    <row r="11" spans="1:15">
      <c r="A11" s="198" t="s">
        <v>77</v>
      </c>
      <c r="B11" s="199" t="s">
        <v>497</v>
      </c>
      <c r="C11" s="202">
        <f>+C12</f>
        <v>0</v>
      </c>
      <c r="D11" s="210"/>
      <c r="E11" s="210"/>
      <c r="F11" s="202">
        <f>+F12</f>
        <v>0</v>
      </c>
      <c r="G11" s="202">
        <v>0</v>
      </c>
      <c r="H11" s="202">
        <v>0</v>
      </c>
      <c r="I11" s="147"/>
      <c r="J11" s="147"/>
      <c r="K11" s="147"/>
      <c r="L11" s="147"/>
      <c r="M11" s="162"/>
      <c r="N11" s="162"/>
      <c r="O11" s="162"/>
    </row>
    <row r="12" spans="1:15">
      <c r="A12" s="197" t="s">
        <v>498</v>
      </c>
      <c r="B12" s="173" t="s">
        <v>499</v>
      </c>
      <c r="C12" s="200">
        <f>+C13</f>
        <v>0</v>
      </c>
      <c r="D12" s="201"/>
      <c r="E12" s="201"/>
      <c r="F12" s="200">
        <f t="shared" ref="F12" si="0">+F13</f>
        <v>0</v>
      </c>
      <c r="G12" s="171"/>
      <c r="H12" s="171"/>
      <c r="I12" s="147"/>
      <c r="J12" s="147"/>
      <c r="K12" s="147"/>
      <c r="L12" s="147"/>
      <c r="M12" s="162"/>
      <c r="N12" s="162"/>
      <c r="O12" s="162"/>
    </row>
    <row r="13" spans="1:15" ht="25.5">
      <c r="A13" s="134" t="s">
        <v>500</v>
      </c>
      <c r="B13" s="131" t="s">
        <v>501</v>
      </c>
      <c r="C13" s="128"/>
      <c r="D13" s="201"/>
      <c r="E13" s="201"/>
      <c r="F13" s="167"/>
      <c r="G13" s="167"/>
      <c r="H13" s="167"/>
      <c r="I13" s="129"/>
      <c r="J13" s="129"/>
      <c r="K13" s="129"/>
      <c r="L13" s="129"/>
      <c r="M13" s="130"/>
      <c r="N13" s="130"/>
      <c r="O13" s="130"/>
    </row>
    <row r="14" spans="1:15">
      <c r="A14" s="198" t="s">
        <v>502</v>
      </c>
      <c r="B14" s="199" t="s">
        <v>503</v>
      </c>
      <c r="C14" s="202">
        <f>+C15</f>
        <v>0</v>
      </c>
      <c r="D14" s="210"/>
      <c r="E14" s="210"/>
      <c r="F14" s="202">
        <f>+F15</f>
        <v>0</v>
      </c>
      <c r="G14" s="202">
        <v>0</v>
      </c>
      <c r="H14" s="202">
        <v>0</v>
      </c>
      <c r="I14" s="147"/>
      <c r="J14" s="147"/>
      <c r="K14" s="147"/>
      <c r="L14" s="147"/>
      <c r="M14" s="162"/>
      <c r="N14" s="162"/>
      <c r="O14" s="162"/>
    </row>
    <row r="15" spans="1:15" ht="25.5">
      <c r="A15" s="197" t="s">
        <v>504</v>
      </c>
      <c r="B15" s="173" t="s">
        <v>505</v>
      </c>
      <c r="C15" s="200">
        <f>+C16</f>
        <v>0</v>
      </c>
      <c r="D15" s="201"/>
      <c r="E15" s="201"/>
      <c r="F15" s="200">
        <f t="shared" ref="F15" si="1">+F16</f>
        <v>0</v>
      </c>
      <c r="G15" s="171"/>
      <c r="H15" s="171"/>
      <c r="I15" s="147"/>
      <c r="J15" s="147"/>
      <c r="K15" s="147"/>
      <c r="L15" s="147"/>
      <c r="M15" s="162"/>
      <c r="N15" s="162"/>
      <c r="O15" s="162"/>
    </row>
    <row r="16" spans="1:15" ht="25.5">
      <c r="A16" s="134" t="s">
        <v>506</v>
      </c>
      <c r="B16" s="131" t="s">
        <v>507</v>
      </c>
      <c r="C16" s="128"/>
      <c r="D16" s="201"/>
      <c r="E16" s="201"/>
      <c r="F16" s="167"/>
      <c r="G16" s="167"/>
      <c r="H16" s="167"/>
      <c r="I16" s="129"/>
      <c r="J16" s="129"/>
      <c r="K16" s="129"/>
      <c r="L16" s="129"/>
      <c r="M16" s="130"/>
      <c r="N16" s="130"/>
      <c r="O16" s="130"/>
    </row>
    <row r="17" spans="1:15">
      <c r="A17" s="204" t="s">
        <v>60</v>
      </c>
      <c r="B17" s="205" t="s">
        <v>509</v>
      </c>
      <c r="C17" s="183">
        <f>+C18+C27+C32</f>
        <v>0</v>
      </c>
      <c r="D17" s="184">
        <f>+D18+D27+D32</f>
        <v>0</v>
      </c>
      <c r="E17" s="184">
        <f>+E18+E27+E32</f>
        <v>0</v>
      </c>
      <c r="F17" s="183">
        <f>+F18+F27+F32</f>
        <v>0</v>
      </c>
      <c r="G17" s="206">
        <v>0</v>
      </c>
      <c r="H17" s="206">
        <v>0</v>
      </c>
      <c r="I17" s="124"/>
      <c r="J17" s="124"/>
      <c r="K17" s="124"/>
      <c r="L17" s="124"/>
      <c r="M17" s="123"/>
      <c r="N17" s="123"/>
      <c r="O17" s="123"/>
    </row>
    <row r="18" spans="1:15">
      <c r="A18" s="198" t="s">
        <v>62</v>
      </c>
      <c r="B18" s="199" t="s">
        <v>510</v>
      </c>
      <c r="C18" s="207">
        <f>+C19+C22+C24</f>
        <v>0</v>
      </c>
      <c r="D18" s="210"/>
      <c r="E18" s="210"/>
      <c r="F18" s="207">
        <f>+F19+F22+F24</f>
        <v>0</v>
      </c>
      <c r="G18" s="202">
        <v>0</v>
      </c>
      <c r="H18" s="202">
        <v>0</v>
      </c>
      <c r="I18" s="147"/>
      <c r="J18" s="147"/>
      <c r="K18" s="147"/>
      <c r="L18" s="147"/>
      <c r="M18" s="162"/>
      <c r="N18" s="162"/>
      <c r="O18" s="162"/>
    </row>
    <row r="19" spans="1:15" ht="25.5">
      <c r="A19" s="197">
        <v>512</v>
      </c>
      <c r="B19" s="173" t="s">
        <v>552</v>
      </c>
      <c r="C19" s="200">
        <f>+C20+C21</f>
        <v>0</v>
      </c>
      <c r="D19" s="201"/>
      <c r="E19" s="201"/>
      <c r="F19" s="200">
        <f>+F20+F21</f>
        <v>0</v>
      </c>
      <c r="G19" s="200"/>
      <c r="H19" s="200"/>
      <c r="I19" s="147"/>
      <c r="J19" s="147"/>
      <c r="K19" s="147"/>
      <c r="L19" s="147"/>
      <c r="M19" s="162"/>
      <c r="N19" s="162"/>
      <c r="O19" s="162"/>
    </row>
    <row r="20" spans="1:15" ht="25.5">
      <c r="A20" s="165">
        <v>5121</v>
      </c>
      <c r="B20" s="163" t="s">
        <v>553</v>
      </c>
      <c r="C20" s="166"/>
      <c r="D20" s="201"/>
      <c r="E20" s="201"/>
      <c r="F20" s="167"/>
      <c r="G20" s="167"/>
      <c r="H20" s="167"/>
      <c r="I20" s="147"/>
      <c r="J20" s="147"/>
      <c r="K20" s="147"/>
      <c r="L20" s="147"/>
      <c r="M20" s="162"/>
      <c r="N20" s="162"/>
      <c r="O20" s="162"/>
    </row>
    <row r="21" spans="1:15" ht="25.5">
      <c r="A21" s="165">
        <v>5122</v>
      </c>
      <c r="B21" s="163" t="s">
        <v>554</v>
      </c>
      <c r="C21" s="166"/>
      <c r="D21" s="201"/>
      <c r="E21" s="201"/>
      <c r="F21" s="167"/>
      <c r="G21" s="167"/>
      <c r="H21" s="167"/>
      <c r="I21" s="147"/>
      <c r="J21" s="147"/>
      <c r="K21" s="147"/>
      <c r="L21" s="147"/>
      <c r="M21" s="162"/>
      <c r="N21" s="162"/>
      <c r="O21" s="162"/>
    </row>
    <row r="22" spans="1:15">
      <c r="A22" s="197">
        <v>514</v>
      </c>
      <c r="B22" s="173" t="s">
        <v>555</v>
      </c>
      <c r="C22" s="200">
        <f>+C23</f>
        <v>0</v>
      </c>
      <c r="D22" s="201"/>
      <c r="E22" s="201"/>
      <c r="F22" s="200">
        <f t="shared" ref="F22" si="2">+F23</f>
        <v>0</v>
      </c>
      <c r="G22" s="200"/>
      <c r="H22" s="200"/>
      <c r="I22" s="147"/>
      <c r="J22" s="147"/>
      <c r="K22" s="147"/>
      <c r="L22" s="147"/>
      <c r="M22" s="162"/>
      <c r="N22" s="162"/>
      <c r="O22" s="162"/>
    </row>
    <row r="23" spans="1:15">
      <c r="A23" s="165">
        <v>5141</v>
      </c>
      <c r="B23" s="163" t="s">
        <v>556</v>
      </c>
      <c r="C23" s="166"/>
      <c r="D23" s="201"/>
      <c r="E23" s="201"/>
      <c r="F23" s="167"/>
      <c r="G23" s="167"/>
      <c r="H23" s="167"/>
      <c r="I23" s="147"/>
      <c r="J23" s="147"/>
      <c r="K23" s="147"/>
      <c r="L23" s="147"/>
      <c r="M23" s="162"/>
      <c r="N23" s="162"/>
      <c r="O23" s="162"/>
    </row>
    <row r="24" spans="1:15">
      <c r="A24" s="197">
        <v>518</v>
      </c>
      <c r="B24" s="173" t="s">
        <v>557</v>
      </c>
      <c r="C24" s="200">
        <f>+C25+C26</f>
        <v>0</v>
      </c>
      <c r="D24" s="201"/>
      <c r="E24" s="201"/>
      <c r="F24" s="200">
        <f>+F25+F26</f>
        <v>0</v>
      </c>
      <c r="G24" s="200"/>
      <c r="H24" s="200"/>
      <c r="I24" s="147"/>
      <c r="J24" s="147"/>
      <c r="K24" s="147"/>
      <c r="L24" s="147"/>
      <c r="M24" s="162"/>
      <c r="N24" s="162"/>
      <c r="O24" s="162"/>
    </row>
    <row r="25" spans="1:15" ht="25.5">
      <c r="A25" s="165">
        <v>5181</v>
      </c>
      <c r="B25" s="163" t="s">
        <v>558</v>
      </c>
      <c r="C25" s="166"/>
      <c r="D25" s="201"/>
      <c r="E25" s="201"/>
      <c r="F25" s="167"/>
      <c r="G25" s="167"/>
      <c r="H25" s="167"/>
      <c r="I25" s="147"/>
      <c r="J25" s="147"/>
      <c r="K25" s="147"/>
      <c r="L25" s="147"/>
      <c r="M25" s="162"/>
      <c r="N25" s="162"/>
      <c r="O25" s="162"/>
    </row>
    <row r="26" spans="1:15">
      <c r="A26" s="165">
        <v>5183</v>
      </c>
      <c r="B26" s="163" t="s">
        <v>559</v>
      </c>
      <c r="C26" s="166"/>
      <c r="D26" s="201"/>
      <c r="E26" s="201"/>
      <c r="F26" s="167"/>
      <c r="G26" s="167"/>
      <c r="H26" s="167"/>
      <c r="I26" s="147"/>
      <c r="J26" s="147"/>
      <c r="K26" s="147"/>
      <c r="L26" s="147"/>
      <c r="M26" s="162"/>
      <c r="N26" s="162"/>
      <c r="O26" s="162"/>
    </row>
    <row r="27" spans="1:15">
      <c r="A27" s="198" t="s">
        <v>511</v>
      </c>
      <c r="B27" s="199" t="s">
        <v>512</v>
      </c>
      <c r="C27" s="207">
        <f>+C28+C30</f>
        <v>0</v>
      </c>
      <c r="D27" s="210"/>
      <c r="E27" s="210"/>
      <c r="F27" s="207">
        <f>+F28+F30</f>
        <v>0</v>
      </c>
      <c r="G27" s="202">
        <v>0</v>
      </c>
      <c r="H27" s="202">
        <v>0</v>
      </c>
      <c r="I27" s="147"/>
      <c r="J27" s="147"/>
      <c r="K27" s="147"/>
      <c r="L27" s="147"/>
      <c r="M27" s="162"/>
      <c r="N27" s="162"/>
      <c r="O27" s="162"/>
    </row>
    <row r="28" spans="1:15" ht="25.5">
      <c r="A28" s="197" t="s">
        <v>513</v>
      </c>
      <c r="B28" s="173" t="s">
        <v>514</v>
      </c>
      <c r="C28" s="200">
        <f>+C29</f>
        <v>0</v>
      </c>
      <c r="D28" s="201"/>
      <c r="E28" s="201"/>
      <c r="F28" s="200">
        <f t="shared" ref="F28" si="3">+F29</f>
        <v>0</v>
      </c>
      <c r="G28" s="171"/>
      <c r="H28" s="171"/>
      <c r="I28" s="147"/>
      <c r="J28" s="147"/>
      <c r="K28" s="147"/>
      <c r="L28" s="147"/>
      <c r="M28" s="162"/>
      <c r="N28" s="162"/>
      <c r="O28" s="162"/>
    </row>
    <row r="29" spans="1:15" ht="25.5">
      <c r="A29" s="134" t="s">
        <v>515</v>
      </c>
      <c r="B29" s="131" t="s">
        <v>514</v>
      </c>
      <c r="C29" s="135"/>
      <c r="D29" s="201"/>
      <c r="E29" s="201"/>
      <c r="F29" s="167"/>
      <c r="G29" s="167"/>
      <c r="H29" s="167"/>
      <c r="I29" s="129"/>
      <c r="J29" s="129"/>
      <c r="K29" s="129"/>
      <c r="L29" s="129"/>
      <c r="M29" s="130"/>
      <c r="N29" s="130"/>
      <c r="O29" s="130"/>
    </row>
    <row r="30" spans="1:15" ht="25.5">
      <c r="A30" s="197" t="s">
        <v>516</v>
      </c>
      <c r="B30" s="173" t="s">
        <v>517</v>
      </c>
      <c r="C30" s="200">
        <f>+C31</f>
        <v>0</v>
      </c>
      <c r="D30" s="201"/>
      <c r="E30" s="201"/>
      <c r="F30" s="200">
        <f t="shared" ref="F30" si="4">+F31</f>
        <v>0</v>
      </c>
      <c r="G30" s="171"/>
      <c r="H30" s="171"/>
      <c r="I30" s="147"/>
      <c r="J30" s="147"/>
      <c r="K30" s="147"/>
      <c r="L30" s="147"/>
      <c r="M30" s="162"/>
      <c r="N30" s="162"/>
      <c r="O30" s="162"/>
    </row>
    <row r="31" spans="1:15" ht="25.5">
      <c r="A31" s="134" t="s">
        <v>518</v>
      </c>
      <c r="B31" s="131" t="s">
        <v>519</v>
      </c>
      <c r="C31" s="128"/>
      <c r="D31" s="201"/>
      <c r="E31" s="201"/>
      <c r="F31" s="167"/>
      <c r="G31" s="167"/>
      <c r="H31" s="167"/>
      <c r="I31" s="129"/>
      <c r="J31" s="129"/>
      <c r="K31" s="129"/>
      <c r="L31" s="129"/>
      <c r="M31" s="130"/>
      <c r="N31" s="130"/>
      <c r="O31" s="130"/>
    </row>
    <row r="32" spans="1:15">
      <c r="A32" s="198" t="s">
        <v>520</v>
      </c>
      <c r="B32" s="199" t="s">
        <v>521</v>
      </c>
      <c r="C32" s="202">
        <f>+C33+C35</f>
        <v>0</v>
      </c>
      <c r="D32" s="210"/>
      <c r="E32" s="210"/>
      <c r="F32" s="202">
        <f>+F33+F35</f>
        <v>0</v>
      </c>
      <c r="G32" s="202">
        <v>0</v>
      </c>
      <c r="H32" s="202">
        <v>0</v>
      </c>
      <c r="I32" s="129"/>
      <c r="J32" s="129"/>
      <c r="K32" s="129"/>
      <c r="L32" s="129"/>
      <c r="M32" s="130"/>
      <c r="N32" s="130"/>
      <c r="O32" s="130"/>
    </row>
    <row r="33" spans="1:15" ht="25.5">
      <c r="A33" s="197" t="s">
        <v>522</v>
      </c>
      <c r="B33" s="173" t="s">
        <v>523</v>
      </c>
      <c r="C33" s="200">
        <f>+C34</f>
        <v>0</v>
      </c>
      <c r="D33" s="201"/>
      <c r="E33" s="201"/>
      <c r="F33" s="200">
        <f t="shared" ref="F33" si="5">+F34</f>
        <v>0</v>
      </c>
      <c r="G33" s="171"/>
      <c r="H33" s="171"/>
      <c r="I33" s="129"/>
      <c r="J33" s="129"/>
      <c r="K33" s="129"/>
      <c r="L33" s="129"/>
      <c r="M33" s="130"/>
      <c r="N33" s="130"/>
      <c r="O33" s="130"/>
    </row>
    <row r="34" spans="1:15" ht="25.5">
      <c r="A34" s="134" t="s">
        <v>524</v>
      </c>
      <c r="B34" s="131" t="s">
        <v>525</v>
      </c>
      <c r="C34" s="128"/>
      <c r="D34" s="201"/>
      <c r="E34" s="201"/>
      <c r="F34" s="167"/>
      <c r="G34" s="167"/>
      <c r="H34" s="167"/>
      <c r="I34" s="130"/>
      <c r="J34" s="130"/>
      <c r="K34" s="130"/>
      <c r="L34" s="130"/>
      <c r="M34" s="130"/>
      <c r="N34" s="130"/>
      <c r="O34" s="130"/>
    </row>
    <row r="35" spans="1:15" ht="25.5">
      <c r="A35" s="197" t="s">
        <v>526</v>
      </c>
      <c r="B35" s="173" t="s">
        <v>527</v>
      </c>
      <c r="C35" s="200">
        <f>+C36</f>
        <v>0</v>
      </c>
      <c r="D35" s="201"/>
      <c r="E35" s="201"/>
      <c r="F35" s="200">
        <f t="shared" ref="F35" si="6">+F36</f>
        <v>0</v>
      </c>
      <c r="G35" s="200"/>
      <c r="H35" s="200"/>
      <c r="I35" s="130"/>
      <c r="J35" s="130"/>
      <c r="K35" s="130"/>
      <c r="L35" s="130"/>
      <c r="M35" s="130"/>
      <c r="N35" s="130"/>
      <c r="O35" s="130"/>
    </row>
    <row r="36" spans="1:15" ht="25.5">
      <c r="A36" s="134" t="s">
        <v>528</v>
      </c>
      <c r="B36" s="131" t="s">
        <v>529</v>
      </c>
      <c r="C36" s="128"/>
      <c r="D36" s="201"/>
      <c r="E36" s="201"/>
      <c r="F36" s="167"/>
      <c r="G36" s="167"/>
      <c r="H36" s="167"/>
      <c r="I36" s="130"/>
      <c r="J36" s="130"/>
      <c r="K36" s="130"/>
      <c r="L36" s="130"/>
      <c r="M36" s="130"/>
      <c r="N36" s="130"/>
      <c r="O36" s="130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27" sqref="F27"/>
    </sheetView>
  </sheetViews>
  <sheetFormatPr defaultRowHeight="12.75"/>
  <cols>
    <col min="1" max="1" width="15.85546875" style="32" customWidth="1"/>
    <col min="2" max="2" width="29.42578125" style="35" customWidth="1"/>
    <col min="3" max="3" width="35" style="36" customWidth="1"/>
    <col min="4" max="5" width="17.7109375" style="37" bestFit="1" customWidth="1"/>
    <col min="6" max="6" width="26.42578125" style="36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>
      <c r="A1" s="143"/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36"/>
      <c r="M1" s="136"/>
      <c r="N1" s="136"/>
      <c r="O1" s="136"/>
    </row>
    <row r="2" spans="1:15" ht="15.75" hidden="1" customHeight="1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136"/>
      <c r="M2" s="136"/>
      <c r="N2" s="136"/>
      <c r="O2" s="136"/>
    </row>
    <row r="3" spans="1:15" ht="18" hidden="1" customHeight="1">
      <c r="A3" s="143"/>
      <c r="B3" s="143"/>
      <c r="C3" s="143"/>
      <c r="D3" s="143"/>
      <c r="E3" s="143"/>
      <c r="F3" s="143"/>
      <c r="G3" s="143"/>
      <c r="H3" s="143"/>
      <c r="I3" s="144"/>
      <c r="J3" s="144"/>
      <c r="K3" s="144"/>
      <c r="L3" s="136"/>
      <c r="M3" s="136"/>
      <c r="N3" s="136"/>
      <c r="O3" s="136"/>
    </row>
    <row r="4" spans="1:15" ht="18">
      <c r="A4" s="143"/>
      <c r="B4" s="143"/>
      <c r="C4" s="143"/>
      <c r="D4" s="143"/>
      <c r="E4" s="143"/>
      <c r="F4" s="143"/>
      <c r="G4" s="143"/>
      <c r="H4" s="143"/>
      <c r="I4" s="144"/>
      <c r="J4" s="144"/>
      <c r="K4" s="144"/>
      <c r="L4" s="136"/>
      <c r="M4" s="136"/>
      <c r="N4" s="136"/>
      <c r="O4" s="136"/>
    </row>
    <row r="5" spans="1:15" ht="15.75" customHeight="1">
      <c r="A5" s="307" t="s">
        <v>257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136"/>
      <c r="M5" s="136"/>
      <c r="N5" s="136"/>
      <c r="O5" s="136"/>
    </row>
    <row r="6" spans="1:15" ht="18">
      <c r="A6" s="143"/>
      <c r="B6" s="143"/>
      <c r="C6" s="143"/>
      <c r="D6" s="143"/>
      <c r="E6" s="143"/>
      <c r="F6" s="143"/>
      <c r="G6" s="143"/>
      <c r="H6" s="143"/>
      <c r="I6" s="144"/>
      <c r="J6" s="144"/>
      <c r="K6" s="144"/>
      <c r="L6" s="136"/>
      <c r="M6" s="136"/>
      <c r="N6" s="136"/>
      <c r="O6" s="136"/>
    </row>
    <row r="7" spans="1:15" s="33" customFormat="1" ht="42.75">
      <c r="A7" s="309" t="s">
        <v>3</v>
      </c>
      <c r="B7" s="309"/>
      <c r="C7" s="150" t="s">
        <v>258</v>
      </c>
      <c r="D7" s="155" t="s">
        <v>563</v>
      </c>
      <c r="E7" s="150" t="s">
        <v>259</v>
      </c>
      <c r="F7" s="150" t="s">
        <v>260</v>
      </c>
      <c r="G7" s="150" t="s">
        <v>261</v>
      </c>
      <c r="H7" s="150" t="s">
        <v>594</v>
      </c>
      <c r="I7" s="137"/>
      <c r="J7" s="137"/>
      <c r="K7" s="137"/>
      <c r="L7" s="137"/>
      <c r="M7" s="137"/>
      <c r="N7" s="137"/>
      <c r="O7" s="137"/>
    </row>
    <row r="8" spans="1:15" s="34" customFormat="1">
      <c r="A8" s="308">
        <v>1</v>
      </c>
      <c r="B8" s="308"/>
      <c r="C8" s="151">
        <v>2</v>
      </c>
      <c r="D8" s="151">
        <v>3</v>
      </c>
      <c r="E8" s="151">
        <v>4.3333333333333304</v>
      </c>
      <c r="F8" s="151">
        <v>5.0833333333333304</v>
      </c>
      <c r="G8" s="151">
        <v>6</v>
      </c>
      <c r="H8" s="151">
        <v>7</v>
      </c>
      <c r="I8" s="139"/>
      <c r="J8" s="139"/>
      <c r="K8" s="139"/>
      <c r="L8" s="139"/>
      <c r="M8" s="138"/>
      <c r="N8" s="138"/>
      <c r="O8" s="138"/>
    </row>
    <row r="9" spans="1:15" ht="12.75" customHeight="1">
      <c r="A9" s="152" t="s">
        <v>254</v>
      </c>
      <c r="B9" s="152" t="s">
        <v>24</v>
      </c>
      <c r="C9" s="153" t="s">
        <v>26</v>
      </c>
      <c r="D9" s="153" t="s">
        <v>26</v>
      </c>
      <c r="E9" s="153" t="s">
        <v>26</v>
      </c>
      <c r="F9" s="153" t="s">
        <v>26</v>
      </c>
      <c r="G9" s="153" t="s">
        <v>24</v>
      </c>
      <c r="H9" s="153" t="s">
        <v>24</v>
      </c>
      <c r="I9" s="147"/>
      <c r="J9" s="147"/>
      <c r="K9" s="147"/>
      <c r="L9" s="147"/>
      <c r="M9" s="148"/>
      <c r="N9" s="148"/>
      <c r="O9" s="148"/>
    </row>
    <row r="10" spans="1:15">
      <c r="A10" s="198" t="s">
        <v>255</v>
      </c>
      <c r="B10" s="199" t="s">
        <v>24</v>
      </c>
      <c r="C10" s="202">
        <f t="shared" ref="C10:F11" si="0">+C11</f>
        <v>0</v>
      </c>
      <c r="D10" s="203">
        <f t="shared" si="0"/>
        <v>0</v>
      </c>
      <c r="E10" s="203">
        <f t="shared" si="0"/>
        <v>0</v>
      </c>
      <c r="F10" s="202">
        <f t="shared" si="0"/>
        <v>0</v>
      </c>
      <c r="G10" s="202">
        <v>0</v>
      </c>
      <c r="H10" s="202">
        <v>0</v>
      </c>
      <c r="I10" s="147"/>
      <c r="J10" s="147"/>
      <c r="K10" s="147"/>
      <c r="L10" s="147"/>
      <c r="M10" s="162"/>
      <c r="N10" s="162"/>
      <c r="O10" s="162"/>
    </row>
    <row r="11" spans="1:15">
      <c r="A11" s="197" t="s">
        <v>55</v>
      </c>
      <c r="B11" s="173" t="s">
        <v>56</v>
      </c>
      <c r="C11" s="200">
        <f t="shared" si="0"/>
        <v>0</v>
      </c>
      <c r="D11" s="201">
        <f t="shared" si="0"/>
        <v>0</v>
      </c>
      <c r="E11" s="201">
        <f t="shared" si="0"/>
        <v>0</v>
      </c>
      <c r="F11" s="200">
        <f t="shared" si="0"/>
        <v>0</v>
      </c>
      <c r="G11" s="200"/>
      <c r="H11" s="200"/>
      <c r="I11" s="147"/>
      <c r="J11" s="147"/>
      <c r="K11" s="147"/>
      <c r="L11" s="147"/>
      <c r="M11" s="162"/>
      <c r="N11" s="162"/>
      <c r="O11" s="162"/>
    </row>
    <row r="12" spans="1:15">
      <c r="A12" s="165" t="s">
        <v>58</v>
      </c>
      <c r="B12" s="149" t="s">
        <v>59</v>
      </c>
      <c r="C12" s="145">
        <v>0</v>
      </c>
      <c r="D12" s="146">
        <v>0</v>
      </c>
      <c r="E12" s="146"/>
      <c r="F12" s="145">
        <v>0</v>
      </c>
      <c r="G12" s="167"/>
      <c r="H12" s="167"/>
      <c r="I12" s="147"/>
      <c r="J12" s="147"/>
      <c r="K12" s="147"/>
      <c r="L12" s="147"/>
      <c r="M12" s="148"/>
      <c r="N12" s="148"/>
      <c r="O12" s="148"/>
    </row>
    <row r="13" spans="1:15">
      <c r="A13" s="198" t="s">
        <v>508</v>
      </c>
      <c r="B13" s="199" t="s">
        <v>24</v>
      </c>
      <c r="C13" s="202">
        <f>+C14+C16+C18</f>
        <v>0</v>
      </c>
      <c r="D13" s="203">
        <f>+D14+D16+D18</f>
        <v>0</v>
      </c>
      <c r="E13" s="203">
        <f>+E14+E16+E18</f>
        <v>0</v>
      </c>
      <c r="F13" s="202">
        <f>+F14+F16+F18</f>
        <v>0</v>
      </c>
      <c r="G13" s="202">
        <v>0</v>
      </c>
      <c r="H13" s="202">
        <v>0</v>
      </c>
      <c r="I13" s="147"/>
      <c r="J13" s="147"/>
      <c r="K13" s="147"/>
      <c r="L13" s="147"/>
      <c r="M13" s="162"/>
      <c r="N13" s="162"/>
      <c r="O13" s="162"/>
    </row>
    <row r="14" spans="1:15">
      <c r="A14" s="197" t="s">
        <v>79</v>
      </c>
      <c r="B14" s="173" t="s">
        <v>485</v>
      </c>
      <c r="C14" s="200">
        <f>+C15</f>
        <v>0</v>
      </c>
      <c r="D14" s="201">
        <f>+D15</f>
        <v>0</v>
      </c>
      <c r="E14" s="201">
        <f>+E15</f>
        <v>0</v>
      </c>
      <c r="F14" s="200">
        <f>+F15</f>
        <v>0</v>
      </c>
      <c r="G14" s="200"/>
      <c r="H14" s="200"/>
      <c r="I14" s="147"/>
      <c r="J14" s="147"/>
      <c r="K14" s="147"/>
      <c r="L14" s="147"/>
      <c r="M14" s="162"/>
      <c r="N14" s="162"/>
      <c r="O14" s="162"/>
    </row>
    <row r="15" spans="1:15">
      <c r="A15" s="165" t="s">
        <v>81</v>
      </c>
      <c r="B15" s="149" t="s">
        <v>485</v>
      </c>
      <c r="C15" s="145">
        <v>0</v>
      </c>
      <c r="D15" s="146">
        <v>0</v>
      </c>
      <c r="E15" s="146"/>
      <c r="F15" s="145">
        <v>0</v>
      </c>
      <c r="G15" s="167"/>
      <c r="H15" s="167"/>
      <c r="I15" s="148"/>
      <c r="J15" s="148"/>
      <c r="K15" s="148"/>
      <c r="L15" s="148"/>
      <c r="M15" s="148"/>
      <c r="N15" s="148"/>
      <c r="O15" s="148"/>
    </row>
    <row r="16" spans="1:15">
      <c r="A16" s="197" t="s">
        <v>55</v>
      </c>
      <c r="B16" s="173" t="s">
        <v>56</v>
      </c>
      <c r="C16" s="200">
        <f>+C17</f>
        <v>0</v>
      </c>
      <c r="D16" s="201">
        <f>+D17</f>
        <v>0</v>
      </c>
      <c r="E16" s="201">
        <f>+E17</f>
        <v>0</v>
      </c>
      <c r="F16" s="200">
        <f>+F17</f>
        <v>0</v>
      </c>
      <c r="G16" s="200"/>
      <c r="H16" s="200"/>
      <c r="I16" s="147"/>
      <c r="J16" s="147"/>
      <c r="K16" s="147"/>
      <c r="L16" s="147"/>
      <c r="M16" s="162"/>
      <c r="N16" s="162"/>
      <c r="O16" s="162"/>
    </row>
    <row r="17" spans="1:15">
      <c r="A17" s="165" t="s">
        <v>58</v>
      </c>
      <c r="B17" s="149" t="s">
        <v>59</v>
      </c>
      <c r="C17" s="145">
        <v>0</v>
      </c>
      <c r="D17" s="146">
        <v>0</v>
      </c>
      <c r="E17" s="146"/>
      <c r="F17" s="145">
        <v>0</v>
      </c>
      <c r="G17" s="167"/>
      <c r="H17" s="167"/>
      <c r="I17" s="148"/>
      <c r="J17" s="148"/>
      <c r="K17" s="148"/>
      <c r="L17" s="148"/>
      <c r="M17" s="148"/>
      <c r="N17" s="148"/>
      <c r="O17" s="148"/>
    </row>
    <row r="18" spans="1:15">
      <c r="A18" s="197" t="s">
        <v>60</v>
      </c>
      <c r="B18" s="173" t="s">
        <v>61</v>
      </c>
      <c r="C18" s="200">
        <f>+C19</f>
        <v>0</v>
      </c>
      <c r="D18" s="201">
        <f>+D19</f>
        <v>0</v>
      </c>
      <c r="E18" s="201">
        <f>+E19</f>
        <v>0</v>
      </c>
      <c r="F18" s="200">
        <f>+F19</f>
        <v>0</v>
      </c>
      <c r="G18" s="200"/>
      <c r="H18" s="200"/>
      <c r="I18" s="147"/>
      <c r="J18" s="147"/>
      <c r="K18" s="147"/>
      <c r="L18" s="147"/>
      <c r="M18" s="162"/>
      <c r="N18" s="162"/>
      <c r="O18" s="162"/>
    </row>
    <row r="19" spans="1:15">
      <c r="A19" s="165" t="s">
        <v>73</v>
      </c>
      <c r="B19" s="149" t="s">
        <v>74</v>
      </c>
      <c r="C19" s="145">
        <v>0</v>
      </c>
      <c r="D19" s="146">
        <v>0</v>
      </c>
      <c r="E19" s="146"/>
      <c r="F19" s="145">
        <v>0</v>
      </c>
      <c r="G19" s="167"/>
      <c r="H19" s="167"/>
      <c r="I19" s="148"/>
      <c r="J19" s="148"/>
      <c r="K19" s="148"/>
      <c r="L19" s="148"/>
      <c r="M19" s="148"/>
      <c r="N19" s="148"/>
      <c r="O19" s="148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550B6-2098-4D51-A144-AE648271CB00}">
  <dimension ref="A1:XFC205"/>
  <sheetViews>
    <sheetView workbookViewId="0">
      <pane ySplit="1" topLeftCell="A2" activePane="bottomLeft" state="frozen"/>
      <selection pane="bottomLeft" activeCell="D2" sqref="D2"/>
    </sheetView>
  </sheetViews>
  <sheetFormatPr defaultColWidth="20" defaultRowHeight="12.75"/>
  <cols>
    <col min="1" max="1" width="18.42578125" style="280" customWidth="1"/>
    <col min="2" max="2" width="9" style="281" customWidth="1"/>
    <col min="3" max="3" width="48.140625" style="281" customWidth="1"/>
    <col min="4" max="4" width="22.42578125" style="281" customWidth="1"/>
    <col min="5" max="5" width="26.140625" style="281" customWidth="1"/>
    <col min="6" max="6" width="13.7109375" style="281" customWidth="1"/>
    <col min="7" max="16384" width="20" style="281"/>
  </cols>
  <sheetData>
    <row r="1" spans="1:7" s="228" customFormat="1" ht="14.45" customHeight="1">
      <c r="A1" s="273" t="s">
        <v>565</v>
      </c>
    </row>
    <row r="2" spans="1:7" s="228" customFormat="1" ht="14.45" customHeight="1">
      <c r="A2" s="273" t="s">
        <v>566</v>
      </c>
      <c r="C2" s="228" t="s">
        <v>562</v>
      </c>
    </row>
    <row r="3" spans="1:7" s="228" customFormat="1" ht="14.45" customHeight="1">
      <c r="A3" s="273" t="s">
        <v>567</v>
      </c>
    </row>
    <row r="4" spans="1:7" s="228" customFormat="1" ht="14.45" customHeight="1">
      <c r="A4" s="273" t="s">
        <v>587</v>
      </c>
    </row>
    <row r="5" spans="1:7" s="274" customFormat="1" ht="15.75">
      <c r="A5" s="310" t="s">
        <v>530</v>
      </c>
      <c r="B5" s="310"/>
      <c r="C5" s="310"/>
      <c r="D5" s="310"/>
      <c r="E5" s="310"/>
      <c r="F5" s="310"/>
    </row>
    <row r="6" spans="1:7" s="274" customFormat="1" ht="15.75">
      <c r="A6" s="310" t="s">
        <v>531</v>
      </c>
      <c r="B6" s="310"/>
      <c r="C6" s="310"/>
      <c r="D6" s="310"/>
      <c r="E6" s="310"/>
      <c r="F6" s="310"/>
    </row>
    <row r="7" spans="1:7" s="228" customFormat="1" ht="17.45" customHeight="1">
      <c r="A7" s="231"/>
      <c r="C7" s="275"/>
    </row>
    <row r="8" spans="1:7" s="279" customFormat="1" ht="67.5" customHeight="1">
      <c r="A8" s="276" t="s">
        <v>568</v>
      </c>
      <c r="B8" s="277" t="s">
        <v>581</v>
      </c>
      <c r="C8" s="276" t="s">
        <v>569</v>
      </c>
      <c r="D8" s="278" t="s">
        <v>563</v>
      </c>
      <c r="E8" s="278" t="s">
        <v>260</v>
      </c>
      <c r="F8" s="276" t="s">
        <v>570</v>
      </c>
    </row>
    <row r="9" spans="1:7" s="242" customFormat="1" ht="25.5">
      <c r="A9" s="253" t="s">
        <v>533</v>
      </c>
      <c r="B9" s="266"/>
      <c r="C9" s="254" t="s">
        <v>588</v>
      </c>
      <c r="D9" s="247">
        <v>1821606</v>
      </c>
      <c r="E9" s="271">
        <v>1834718.97</v>
      </c>
      <c r="F9" s="248">
        <f>E9/D9*100</f>
        <v>100.71985764210262</v>
      </c>
    </row>
    <row r="10" spans="1:7" s="242" customFormat="1" ht="25.5">
      <c r="A10" s="244">
        <v>3801</v>
      </c>
      <c r="B10" s="267"/>
      <c r="C10" s="255" t="s">
        <v>589</v>
      </c>
      <c r="D10" s="247">
        <v>1821606</v>
      </c>
      <c r="E10" s="271">
        <v>1834718.97</v>
      </c>
      <c r="F10" s="248">
        <f t="shared" ref="F10:F70" si="0">E10/D10*100</f>
        <v>100.71985764210262</v>
      </c>
    </row>
    <row r="11" spans="1:7" s="242" customFormat="1">
      <c r="A11" s="244"/>
      <c r="B11" s="267"/>
      <c r="C11" s="255"/>
      <c r="D11" s="247"/>
      <c r="E11" s="271"/>
      <c r="F11" s="248"/>
    </row>
    <row r="12" spans="1:7" s="242" customFormat="1" ht="25.5">
      <c r="A12" s="245" t="s">
        <v>534</v>
      </c>
      <c r="B12" s="267"/>
      <c r="C12" s="255" t="s">
        <v>590</v>
      </c>
      <c r="D12" s="247">
        <v>1326701</v>
      </c>
      <c r="E12" s="271">
        <v>1275319.67</v>
      </c>
      <c r="F12" s="248">
        <f t="shared" si="0"/>
        <v>96.127135654529539</v>
      </c>
      <c r="G12" s="251"/>
    </row>
    <row r="13" spans="1:7" s="242" customFormat="1">
      <c r="A13" s="256" t="s">
        <v>564</v>
      </c>
      <c r="B13" s="268"/>
      <c r="C13" s="243" t="s">
        <v>492</v>
      </c>
      <c r="D13" s="247">
        <v>1326701</v>
      </c>
      <c r="E13" s="271">
        <v>1275319.67</v>
      </c>
      <c r="F13" s="248">
        <f t="shared" si="0"/>
        <v>96.127135654529539</v>
      </c>
    </row>
    <row r="14" spans="1:7" s="242" customFormat="1">
      <c r="A14" s="256" t="s">
        <v>54</v>
      </c>
      <c r="B14" s="268"/>
      <c r="C14" s="243" t="s">
        <v>53</v>
      </c>
      <c r="D14" s="247">
        <v>1326701</v>
      </c>
      <c r="E14" s="271">
        <v>1275319.67</v>
      </c>
      <c r="F14" s="248">
        <f t="shared" si="0"/>
        <v>96.127135654529539</v>
      </c>
    </row>
    <row r="15" spans="1:7" s="228" customFormat="1">
      <c r="A15" s="227" t="s">
        <v>81</v>
      </c>
      <c r="B15" s="269"/>
      <c r="C15" s="229" t="s">
        <v>82</v>
      </c>
      <c r="D15" s="236">
        <v>1309522</v>
      </c>
      <c r="E15" s="272">
        <f>E16+E17+E18</f>
        <v>1260958.9000000001</v>
      </c>
      <c r="F15" s="234">
        <f t="shared" si="0"/>
        <v>96.291539966491598</v>
      </c>
    </row>
    <row r="16" spans="1:7" s="228" customFormat="1">
      <c r="A16" s="231"/>
      <c r="B16" s="230">
        <v>3111</v>
      </c>
      <c r="C16" s="232" t="s">
        <v>86</v>
      </c>
      <c r="D16" s="233"/>
      <c r="E16" s="272">
        <v>1051518.3900000001</v>
      </c>
      <c r="F16" s="234"/>
    </row>
    <row r="17" spans="1:9 16383:16383" s="228" customFormat="1">
      <c r="A17" s="231"/>
      <c r="B17" s="230">
        <v>3121</v>
      </c>
      <c r="C17" s="232" t="s">
        <v>90</v>
      </c>
      <c r="D17" s="233"/>
      <c r="E17" s="272">
        <v>35786.980000000003</v>
      </c>
      <c r="F17" s="234"/>
    </row>
    <row r="18" spans="1:9 16383:16383" s="228" customFormat="1">
      <c r="A18" s="231"/>
      <c r="B18" s="230">
        <v>3132</v>
      </c>
      <c r="C18" s="232" t="s">
        <v>95</v>
      </c>
      <c r="D18" s="233"/>
      <c r="E18" s="272">
        <v>173653.53</v>
      </c>
      <c r="F18" s="234"/>
    </row>
    <row r="19" spans="1:9 16383:16383" s="228" customFormat="1">
      <c r="A19" s="227" t="s">
        <v>96</v>
      </c>
      <c r="B19" s="230"/>
      <c r="C19" s="229" t="s">
        <v>97</v>
      </c>
      <c r="D19" s="236">
        <v>17179</v>
      </c>
      <c r="E19" s="272">
        <f>SUM(E20:E21)</f>
        <v>14360.77</v>
      </c>
      <c r="F19" s="234">
        <f t="shared" si="0"/>
        <v>83.594912393038015</v>
      </c>
    </row>
    <row r="20" spans="1:9 16383:16383" s="228" customFormat="1">
      <c r="A20" s="231"/>
      <c r="B20" s="230">
        <v>3212</v>
      </c>
      <c r="C20" s="232" t="s">
        <v>103</v>
      </c>
      <c r="D20" s="233"/>
      <c r="E20" s="272">
        <v>12934.49</v>
      </c>
      <c r="F20" s="234"/>
    </row>
    <row r="21" spans="1:9 16383:16383" s="228" customFormat="1">
      <c r="A21" s="231"/>
      <c r="B21" s="230">
        <v>3295</v>
      </c>
      <c r="C21" s="232" t="s">
        <v>154</v>
      </c>
      <c r="D21" s="233"/>
      <c r="E21" s="272">
        <v>1426.28</v>
      </c>
      <c r="F21" s="234"/>
      <c r="I21" s="257"/>
    </row>
    <row r="22" spans="1:9 16383:16383" s="242" customFormat="1">
      <c r="A22" s="245" t="s">
        <v>535</v>
      </c>
      <c r="B22" s="267"/>
      <c r="C22" s="246" t="s">
        <v>532</v>
      </c>
      <c r="D22" s="258">
        <v>1019</v>
      </c>
      <c r="E22" s="271">
        <v>0</v>
      </c>
      <c r="F22" s="248">
        <f t="shared" si="0"/>
        <v>0</v>
      </c>
    </row>
    <row r="23" spans="1:9 16383:16383" s="242" customFormat="1">
      <c r="A23" s="256" t="s">
        <v>564</v>
      </c>
      <c r="B23" s="267"/>
      <c r="C23" s="243" t="s">
        <v>492</v>
      </c>
      <c r="D23" s="258">
        <v>1019</v>
      </c>
      <c r="E23" s="271">
        <v>0</v>
      </c>
      <c r="F23" s="248">
        <f t="shared" si="0"/>
        <v>0</v>
      </c>
    </row>
    <row r="24" spans="1:9 16383:16383" s="242" customFormat="1">
      <c r="A24" s="256" t="s">
        <v>54</v>
      </c>
      <c r="B24" s="267"/>
      <c r="C24" s="243" t="s">
        <v>53</v>
      </c>
      <c r="D24" s="258">
        <v>1019</v>
      </c>
      <c r="E24" s="271">
        <v>0</v>
      </c>
      <c r="F24" s="248">
        <f t="shared" si="0"/>
        <v>0</v>
      </c>
    </row>
    <row r="25" spans="1:9 16383:16383" s="228" customFormat="1">
      <c r="A25" s="227" t="s">
        <v>81</v>
      </c>
      <c r="B25" s="269"/>
      <c r="C25" s="229" t="s">
        <v>82</v>
      </c>
      <c r="D25" s="260">
        <v>763</v>
      </c>
      <c r="E25" s="272">
        <f>E26</f>
        <v>0</v>
      </c>
      <c r="F25" s="234">
        <f t="shared" si="0"/>
        <v>0</v>
      </c>
    </row>
    <row r="26" spans="1:9 16383:16383" s="228" customFormat="1">
      <c r="A26" s="231"/>
      <c r="B26" s="230">
        <v>3111</v>
      </c>
      <c r="C26" s="232" t="s">
        <v>86</v>
      </c>
      <c r="D26" s="260"/>
      <c r="E26" s="272">
        <v>0</v>
      </c>
      <c r="F26" s="234"/>
    </row>
    <row r="27" spans="1:9 16383:16383" s="228" customFormat="1">
      <c r="A27" s="227" t="s">
        <v>96</v>
      </c>
      <c r="B27" s="230"/>
      <c r="C27" s="229" t="s">
        <v>97</v>
      </c>
      <c r="D27" s="236">
        <v>256</v>
      </c>
      <c r="E27" s="272">
        <f>E28</f>
        <v>0</v>
      </c>
      <c r="F27" s="234">
        <f t="shared" si="0"/>
        <v>0</v>
      </c>
    </row>
    <row r="28" spans="1:9 16383:16383" s="228" customFormat="1">
      <c r="A28" s="231"/>
      <c r="B28" s="230">
        <v>3296</v>
      </c>
      <c r="C28" s="232" t="s">
        <v>156</v>
      </c>
      <c r="D28" s="236"/>
      <c r="E28" s="272">
        <v>0</v>
      </c>
      <c r="F28" s="234"/>
      <c r="G28" s="228" t="s">
        <v>562</v>
      </c>
    </row>
    <row r="29" spans="1:9 16383:16383" s="242" customFormat="1">
      <c r="A29" s="245" t="s">
        <v>537</v>
      </c>
      <c r="B29" s="267"/>
      <c r="C29" s="243" t="s">
        <v>538</v>
      </c>
      <c r="D29" s="247">
        <v>199347</v>
      </c>
      <c r="E29" s="271">
        <v>197554.82</v>
      </c>
      <c r="F29" s="248">
        <f t="shared" si="0"/>
        <v>99.100974682337835</v>
      </c>
    </row>
    <row r="30" spans="1:9 16383:16383" s="242" customFormat="1">
      <c r="A30" s="256" t="s">
        <v>564</v>
      </c>
      <c r="B30" s="267"/>
      <c r="C30" s="243" t="s">
        <v>492</v>
      </c>
      <c r="D30" s="247">
        <v>199347</v>
      </c>
      <c r="E30" s="271">
        <v>197554.82</v>
      </c>
      <c r="F30" s="248">
        <f t="shared" si="0"/>
        <v>99.100974682337835</v>
      </c>
    </row>
    <row r="31" spans="1:9 16383:16383" s="242" customFormat="1">
      <c r="A31" s="256" t="s">
        <v>54</v>
      </c>
      <c r="B31" s="267"/>
      <c r="C31" s="243" t="s">
        <v>53</v>
      </c>
      <c r="D31" s="247">
        <v>199347</v>
      </c>
      <c r="E31" s="271">
        <v>197554.82</v>
      </c>
      <c r="F31" s="248">
        <f t="shared" si="0"/>
        <v>99.100974682337835</v>
      </c>
    </row>
    <row r="32" spans="1:9 16383:16383" s="228" customFormat="1">
      <c r="A32" s="259">
        <v>32</v>
      </c>
      <c r="B32" s="270"/>
      <c r="C32" s="226" t="s">
        <v>97</v>
      </c>
      <c r="D32" s="233">
        <v>191736</v>
      </c>
      <c r="E32" s="272">
        <f t="shared" ref="E32" si="1">SUM(E33:E53)</f>
        <v>190929.13999999998</v>
      </c>
      <c r="F32" s="234">
        <f t="shared" si="0"/>
        <v>99.579181791630148</v>
      </c>
      <c r="G32" s="261"/>
      <c r="H32" s="261"/>
      <c r="I32" s="261"/>
      <c r="XFC32" s="228">
        <f>SUM(A32:XFB32)</f>
        <v>382796.71918179165</v>
      </c>
    </row>
    <row r="33" spans="1:6" s="228" customFormat="1">
      <c r="A33" s="231"/>
      <c r="B33" s="230">
        <v>3211</v>
      </c>
      <c r="C33" s="232" t="s">
        <v>101</v>
      </c>
      <c r="D33" s="233"/>
      <c r="E33" s="272">
        <v>24731.760000000002</v>
      </c>
      <c r="F33" s="234"/>
    </row>
    <row r="34" spans="1:6" s="228" customFormat="1">
      <c r="A34" s="231"/>
      <c r="B34" s="230">
        <v>3213</v>
      </c>
      <c r="C34" s="232" t="s">
        <v>105</v>
      </c>
      <c r="D34" s="233"/>
      <c r="E34" s="272">
        <v>7712.77</v>
      </c>
      <c r="F34" s="234"/>
    </row>
    <row r="35" spans="1:6" s="228" customFormat="1">
      <c r="A35" s="231"/>
      <c r="B35" s="230">
        <v>3214</v>
      </c>
      <c r="C35" s="232" t="s">
        <v>107</v>
      </c>
      <c r="D35" s="233"/>
      <c r="E35" s="272">
        <v>0</v>
      </c>
      <c r="F35" s="234"/>
    </row>
    <row r="36" spans="1:6" s="228" customFormat="1">
      <c r="A36" s="231"/>
      <c r="B36" s="230">
        <v>3221</v>
      </c>
      <c r="C36" s="232" t="s">
        <v>111</v>
      </c>
      <c r="D36" s="233"/>
      <c r="E36" s="272">
        <v>5864.67</v>
      </c>
      <c r="F36" s="234"/>
    </row>
    <row r="37" spans="1:6" s="228" customFormat="1">
      <c r="A37" s="231"/>
      <c r="B37" s="230">
        <v>3223</v>
      </c>
      <c r="C37" s="232" t="s">
        <v>113</v>
      </c>
      <c r="D37" s="233"/>
      <c r="E37" s="272">
        <v>904.29</v>
      </c>
      <c r="F37" s="234"/>
    </row>
    <row r="38" spans="1:6" s="228" customFormat="1">
      <c r="A38" s="231"/>
      <c r="B38" s="230">
        <v>3224</v>
      </c>
      <c r="C38" s="232" t="s">
        <v>115</v>
      </c>
      <c r="D38" s="233"/>
      <c r="E38" s="272">
        <v>0</v>
      </c>
      <c r="F38" s="234"/>
    </row>
    <row r="39" spans="1:6" s="228" customFormat="1">
      <c r="A39" s="231"/>
      <c r="B39" s="230">
        <v>3225</v>
      </c>
      <c r="C39" s="232" t="s">
        <v>117</v>
      </c>
      <c r="D39" s="233"/>
      <c r="E39" s="272">
        <v>1201.44</v>
      </c>
      <c r="F39" s="234"/>
    </row>
    <row r="40" spans="1:6" s="228" customFormat="1">
      <c r="A40" s="231"/>
      <c r="B40" s="230">
        <v>3231</v>
      </c>
      <c r="C40" s="232" t="s">
        <v>123</v>
      </c>
      <c r="D40" s="233"/>
      <c r="E40" s="272">
        <v>5018.7700000000004</v>
      </c>
      <c r="F40" s="234"/>
    </row>
    <row r="41" spans="1:6" s="228" customFormat="1">
      <c r="A41" s="231"/>
      <c r="B41" s="230">
        <v>3232</v>
      </c>
      <c r="C41" s="232" t="s">
        <v>125</v>
      </c>
      <c r="D41" s="233"/>
      <c r="E41" s="272">
        <v>1795.9</v>
      </c>
      <c r="F41" s="234"/>
    </row>
    <row r="42" spans="1:6" s="228" customFormat="1">
      <c r="A42" s="231"/>
      <c r="B42" s="230">
        <v>3233</v>
      </c>
      <c r="C42" s="232" t="s">
        <v>127</v>
      </c>
      <c r="D42" s="233"/>
      <c r="E42" s="272">
        <v>860.45</v>
      </c>
      <c r="F42" s="234"/>
    </row>
    <row r="43" spans="1:6" s="228" customFormat="1">
      <c r="A43" s="231"/>
      <c r="B43" s="230">
        <v>3234</v>
      </c>
      <c r="C43" s="232" t="s">
        <v>129</v>
      </c>
      <c r="D43" s="233"/>
      <c r="E43" s="272">
        <v>1733.43</v>
      </c>
      <c r="F43" s="234"/>
    </row>
    <row r="44" spans="1:6" s="228" customFormat="1">
      <c r="A44" s="231"/>
      <c r="B44" s="230">
        <v>3235</v>
      </c>
      <c r="C44" s="232" t="s">
        <v>131</v>
      </c>
      <c r="D44" s="233"/>
      <c r="E44" s="272">
        <v>80456.58</v>
      </c>
      <c r="F44" s="234"/>
    </row>
    <row r="45" spans="1:6" s="228" customFormat="1">
      <c r="A45" s="231"/>
      <c r="B45" s="230">
        <v>3236</v>
      </c>
      <c r="C45" s="232" t="s">
        <v>133</v>
      </c>
      <c r="D45" s="233"/>
      <c r="E45" s="272">
        <v>2198.9700000000003</v>
      </c>
      <c r="F45" s="234"/>
    </row>
    <row r="46" spans="1:6" s="228" customFormat="1">
      <c r="A46" s="231"/>
      <c r="B46" s="230">
        <v>3237</v>
      </c>
      <c r="C46" s="232" t="s">
        <v>135</v>
      </c>
      <c r="D46" s="233"/>
      <c r="E46" s="272">
        <v>19901.150000000001</v>
      </c>
      <c r="F46" s="234"/>
    </row>
    <row r="47" spans="1:6" s="228" customFormat="1">
      <c r="A47" s="231"/>
      <c r="B47" s="230">
        <v>3238</v>
      </c>
      <c r="C47" s="232" t="s">
        <v>137</v>
      </c>
      <c r="D47" s="233"/>
      <c r="E47" s="272">
        <v>11695.65</v>
      </c>
      <c r="F47" s="234"/>
    </row>
    <row r="48" spans="1:6" s="228" customFormat="1">
      <c r="A48" s="231"/>
      <c r="B48" s="230">
        <v>3239</v>
      </c>
      <c r="C48" s="232" t="s">
        <v>139</v>
      </c>
      <c r="D48" s="233"/>
      <c r="E48" s="272">
        <v>16701.53</v>
      </c>
      <c r="F48" s="234"/>
    </row>
    <row r="49" spans="1:9" s="228" customFormat="1">
      <c r="A49" s="231"/>
      <c r="B49" s="230">
        <v>3291</v>
      </c>
      <c r="C49" s="232" t="s">
        <v>571</v>
      </c>
      <c r="D49" s="233"/>
      <c r="E49" s="272">
        <v>4025.85</v>
      </c>
      <c r="F49" s="234"/>
    </row>
    <row r="50" spans="1:9" s="228" customFormat="1">
      <c r="A50" s="231"/>
      <c r="B50" s="230">
        <v>3292</v>
      </c>
      <c r="C50" s="232" t="s">
        <v>148</v>
      </c>
      <c r="D50" s="233"/>
      <c r="E50" s="272">
        <v>2163.54</v>
      </c>
      <c r="F50" s="234"/>
    </row>
    <row r="51" spans="1:9" s="228" customFormat="1">
      <c r="A51" s="231"/>
      <c r="B51" s="230">
        <v>3293</v>
      </c>
      <c r="C51" s="232" t="s">
        <v>150</v>
      </c>
      <c r="D51" s="233"/>
      <c r="E51" s="272">
        <v>2319.81</v>
      </c>
      <c r="F51" s="234"/>
    </row>
    <row r="52" spans="1:9" s="228" customFormat="1">
      <c r="A52" s="231"/>
      <c r="B52" s="230">
        <v>3294</v>
      </c>
      <c r="C52" s="232" t="s">
        <v>572</v>
      </c>
      <c r="D52" s="233"/>
      <c r="E52" s="272">
        <v>1332.3700000000001</v>
      </c>
      <c r="F52" s="234"/>
    </row>
    <row r="53" spans="1:9" s="228" customFormat="1">
      <c r="A53" s="231"/>
      <c r="B53" s="230">
        <v>3295</v>
      </c>
      <c r="C53" s="232" t="s">
        <v>154</v>
      </c>
      <c r="D53" s="233"/>
      <c r="E53" s="272">
        <v>310.20999999999998</v>
      </c>
      <c r="F53" s="234"/>
    </row>
    <row r="54" spans="1:9" s="228" customFormat="1">
      <c r="A54" s="231">
        <v>34</v>
      </c>
      <c r="B54" s="230"/>
      <c r="C54" s="226" t="s">
        <v>159</v>
      </c>
      <c r="D54" s="233">
        <v>1344</v>
      </c>
      <c r="E54" s="272">
        <f t="shared" ref="E54" si="2">E55</f>
        <v>1484.32</v>
      </c>
      <c r="F54" s="234">
        <f t="shared" si="0"/>
        <v>110.44047619047619</v>
      </c>
    </row>
    <row r="55" spans="1:9" s="228" customFormat="1">
      <c r="A55" s="231"/>
      <c r="B55" s="230">
        <v>3431</v>
      </c>
      <c r="C55" s="232" t="s">
        <v>163</v>
      </c>
      <c r="D55" s="233"/>
      <c r="E55" s="272">
        <v>1484.32</v>
      </c>
      <c r="F55" s="234"/>
    </row>
    <row r="56" spans="1:9" s="228" customFormat="1" ht="25.5">
      <c r="A56" s="231">
        <v>37</v>
      </c>
      <c r="B56" s="230"/>
      <c r="C56" s="226" t="s">
        <v>202</v>
      </c>
      <c r="D56" s="233">
        <v>299</v>
      </c>
      <c r="E56" s="272">
        <f t="shared" ref="E56" si="3">E57</f>
        <v>882.61</v>
      </c>
      <c r="F56" s="234">
        <f t="shared" si="0"/>
        <v>295.18729096989966</v>
      </c>
      <c r="G56" s="238"/>
    </row>
    <row r="57" spans="1:9" s="228" customFormat="1">
      <c r="A57" s="231"/>
      <c r="B57" s="230">
        <v>3721</v>
      </c>
      <c r="C57" s="232" t="s">
        <v>206</v>
      </c>
      <c r="D57" s="233"/>
      <c r="E57" s="272">
        <v>882.61</v>
      </c>
      <c r="F57" s="234"/>
    </row>
    <row r="58" spans="1:9" s="228" customFormat="1">
      <c r="A58" s="231">
        <v>41</v>
      </c>
      <c r="B58" s="230"/>
      <c r="C58" s="226" t="s">
        <v>226</v>
      </c>
      <c r="D58" s="233">
        <v>2239</v>
      </c>
      <c r="E58" s="272">
        <f t="shared" ref="E58" si="4">E59</f>
        <v>0</v>
      </c>
      <c r="F58" s="234">
        <f t="shared" si="0"/>
        <v>0</v>
      </c>
    </row>
    <row r="59" spans="1:9" s="228" customFormat="1">
      <c r="A59" s="231"/>
      <c r="B59" s="230">
        <v>4123</v>
      </c>
      <c r="C59" s="232" t="s">
        <v>230</v>
      </c>
      <c r="D59" s="233"/>
      <c r="E59" s="272">
        <v>0</v>
      </c>
      <c r="F59" s="234"/>
    </row>
    <row r="60" spans="1:9" s="228" customFormat="1">
      <c r="A60" s="231">
        <v>42</v>
      </c>
      <c r="B60" s="230"/>
      <c r="C60" s="226" t="s">
        <v>232</v>
      </c>
      <c r="D60" s="233">
        <v>3729</v>
      </c>
      <c r="E60" s="272">
        <f t="shared" ref="E60" si="5">E61+E62</f>
        <v>4258.75</v>
      </c>
      <c r="F60" s="234">
        <f t="shared" si="0"/>
        <v>114.20622150710646</v>
      </c>
    </row>
    <row r="61" spans="1:9" s="228" customFormat="1">
      <c r="A61" s="231"/>
      <c r="B61" s="230">
        <v>4221</v>
      </c>
      <c r="C61" s="232" t="s">
        <v>240</v>
      </c>
      <c r="D61" s="233"/>
      <c r="E61" s="272">
        <v>4049.17</v>
      </c>
      <c r="F61" s="234"/>
    </row>
    <row r="62" spans="1:9" s="228" customFormat="1">
      <c r="A62" s="231"/>
      <c r="B62" s="230">
        <v>4241</v>
      </c>
      <c r="C62" s="232" t="s">
        <v>451</v>
      </c>
      <c r="D62" s="233"/>
      <c r="E62" s="272">
        <v>209.58</v>
      </c>
      <c r="F62" s="234"/>
      <c r="H62" s="262"/>
      <c r="I62" s="262"/>
    </row>
    <row r="63" spans="1:9" s="242" customFormat="1" ht="25.5">
      <c r="A63" s="245" t="s">
        <v>536</v>
      </c>
      <c r="B63" s="267"/>
      <c r="C63" s="255" t="s">
        <v>580</v>
      </c>
      <c r="D63" s="247">
        <v>294539</v>
      </c>
      <c r="E63" s="271">
        <f>E64</f>
        <v>361844.47999999998</v>
      </c>
      <c r="F63" s="248">
        <f t="shared" si="0"/>
        <v>122.85112667592406</v>
      </c>
      <c r="I63" s="252"/>
    </row>
    <row r="64" spans="1:9" s="242" customFormat="1">
      <c r="A64" s="264">
        <v>150</v>
      </c>
      <c r="B64" s="267"/>
      <c r="C64" s="243" t="s">
        <v>492</v>
      </c>
      <c r="D64" s="247">
        <v>294539</v>
      </c>
      <c r="E64" s="271">
        <f>E65+E83+E102+E110+E148</f>
        <v>361844.47999999998</v>
      </c>
      <c r="F64" s="248">
        <f t="shared" si="0"/>
        <v>122.85112667592406</v>
      </c>
    </row>
    <row r="65" spans="1:12" s="242" customFormat="1">
      <c r="A65" s="245" t="s">
        <v>582</v>
      </c>
      <c r="B65" s="267"/>
      <c r="C65" s="246" t="s">
        <v>583</v>
      </c>
      <c r="D65" s="247">
        <f>D66+D76</f>
        <v>19245</v>
      </c>
      <c r="E65" s="271">
        <f>E66+E76</f>
        <v>41727.200000000004</v>
      </c>
      <c r="F65" s="248">
        <f t="shared" si="0"/>
        <v>216.8209924655755</v>
      </c>
    </row>
    <row r="66" spans="1:12" s="242" customFormat="1">
      <c r="A66" s="249">
        <v>52</v>
      </c>
      <c r="B66" s="267"/>
      <c r="C66" s="246" t="s">
        <v>74</v>
      </c>
      <c r="D66" s="247">
        <f>D67+D70</f>
        <v>17652</v>
      </c>
      <c r="E66" s="271">
        <f>E67+E70</f>
        <v>39476.94</v>
      </c>
      <c r="F66" s="248">
        <f t="shared" si="0"/>
        <v>223.6400407885792</v>
      </c>
    </row>
    <row r="67" spans="1:12" s="228" customFormat="1">
      <c r="A67" s="227" t="s">
        <v>81</v>
      </c>
      <c r="B67" s="270"/>
      <c r="C67" s="229" t="s">
        <v>82</v>
      </c>
      <c r="D67" s="233">
        <v>0</v>
      </c>
      <c r="E67" s="272">
        <f>E68+E69</f>
        <v>2097</v>
      </c>
      <c r="F67" s="234"/>
      <c r="I67" s="257"/>
    </row>
    <row r="68" spans="1:12" s="228" customFormat="1">
      <c r="A68" s="231"/>
      <c r="B68" s="230">
        <v>3111</v>
      </c>
      <c r="C68" s="232" t="s">
        <v>86</v>
      </c>
      <c r="D68" s="233"/>
      <c r="E68" s="272">
        <v>1800</v>
      </c>
      <c r="F68" s="234"/>
    </row>
    <row r="69" spans="1:12" s="228" customFormat="1">
      <c r="A69" s="231"/>
      <c r="B69" s="240">
        <v>3132</v>
      </c>
      <c r="C69" s="232" t="s">
        <v>95</v>
      </c>
      <c r="D69" s="233"/>
      <c r="E69" s="272">
        <v>297</v>
      </c>
      <c r="F69" s="234"/>
    </row>
    <row r="70" spans="1:12" s="228" customFormat="1">
      <c r="A70" s="227" t="s">
        <v>96</v>
      </c>
      <c r="B70" s="230"/>
      <c r="C70" s="229" t="s">
        <v>97</v>
      </c>
      <c r="D70" s="233">
        <v>17652</v>
      </c>
      <c r="E70" s="272">
        <f>SUM(E71:E75)</f>
        <v>37379.94</v>
      </c>
      <c r="F70" s="234">
        <f t="shared" si="0"/>
        <v>211.76036709721279</v>
      </c>
    </row>
    <row r="71" spans="1:12" s="228" customFormat="1">
      <c r="A71" s="231"/>
      <c r="B71" s="230">
        <v>3211</v>
      </c>
      <c r="C71" s="232" t="s">
        <v>101</v>
      </c>
      <c r="D71" s="233"/>
      <c r="E71" s="272">
        <v>4835.41</v>
      </c>
      <c r="F71" s="234"/>
    </row>
    <row r="72" spans="1:12" s="228" customFormat="1">
      <c r="A72" s="231"/>
      <c r="B72" s="230">
        <v>3237</v>
      </c>
      <c r="C72" s="232" t="s">
        <v>135</v>
      </c>
      <c r="D72" s="233"/>
      <c r="E72" s="272">
        <v>14198.720000000001</v>
      </c>
      <c r="F72" s="234"/>
    </row>
    <row r="73" spans="1:12" s="228" customFormat="1">
      <c r="A73" s="231"/>
      <c r="B73" s="230">
        <v>3239</v>
      </c>
      <c r="C73" s="232" t="s">
        <v>139</v>
      </c>
      <c r="D73" s="233"/>
      <c r="E73" s="272">
        <v>15586.14</v>
      </c>
      <c r="F73" s="234"/>
    </row>
    <row r="74" spans="1:12" s="228" customFormat="1">
      <c r="A74" s="231"/>
      <c r="B74" s="230">
        <v>3241</v>
      </c>
      <c r="C74" s="232" t="s">
        <v>141</v>
      </c>
      <c r="D74" s="233"/>
      <c r="E74" s="272">
        <v>2144.0700000000002</v>
      </c>
      <c r="F74" s="234"/>
    </row>
    <row r="75" spans="1:12" s="228" customFormat="1">
      <c r="A75" s="231"/>
      <c r="B75" s="230">
        <v>3293</v>
      </c>
      <c r="C75" s="232" t="s">
        <v>150</v>
      </c>
      <c r="D75" s="233"/>
      <c r="E75" s="272">
        <v>615.6</v>
      </c>
      <c r="F75" s="234"/>
    </row>
    <row r="76" spans="1:12" s="242" customFormat="1">
      <c r="A76" s="249">
        <v>61</v>
      </c>
      <c r="B76" s="265"/>
      <c r="C76" s="246" t="s">
        <v>486</v>
      </c>
      <c r="D76" s="250">
        <v>1593</v>
      </c>
      <c r="E76" s="271">
        <f>E77</f>
        <v>2250.2600000000002</v>
      </c>
      <c r="F76" s="248">
        <f t="shared" ref="F76:F138" si="6">E76/D76*100</f>
        <v>141.25925925925927</v>
      </c>
    </row>
    <row r="77" spans="1:12" s="228" customFormat="1">
      <c r="A77" s="235">
        <v>32</v>
      </c>
      <c r="B77" s="263"/>
      <c r="C77" s="229" t="s">
        <v>97</v>
      </c>
      <c r="D77" s="236">
        <v>1593</v>
      </c>
      <c r="E77" s="272">
        <f>SUM(E78:E81)</f>
        <v>2250.2600000000002</v>
      </c>
      <c r="F77" s="234">
        <f t="shared" si="6"/>
        <v>141.25925925925927</v>
      </c>
      <c r="G77" s="262"/>
    </row>
    <row r="78" spans="1:12" s="228" customFormat="1">
      <c r="A78" s="231"/>
      <c r="B78" s="230">
        <v>3211</v>
      </c>
      <c r="C78" s="232" t="s">
        <v>101</v>
      </c>
      <c r="D78" s="233"/>
      <c r="E78" s="272">
        <v>185.85</v>
      </c>
      <c r="F78" s="234"/>
    </row>
    <row r="79" spans="1:12" s="228" customFormat="1">
      <c r="A79" s="231"/>
      <c r="B79" s="230">
        <v>3237</v>
      </c>
      <c r="C79" s="232" t="s">
        <v>135</v>
      </c>
      <c r="D79" s="233"/>
      <c r="E79" s="272">
        <v>345.63</v>
      </c>
      <c r="F79" s="234"/>
      <c r="L79" s="228">
        <v>0</v>
      </c>
    </row>
    <row r="80" spans="1:12" s="228" customFormat="1">
      <c r="A80" s="231"/>
      <c r="B80" s="230">
        <v>3239</v>
      </c>
      <c r="C80" s="232" t="s">
        <v>139</v>
      </c>
      <c r="D80" s="233"/>
      <c r="E80" s="272">
        <v>1563.3400000000001</v>
      </c>
      <c r="F80" s="234"/>
    </row>
    <row r="81" spans="1:8" s="228" customFormat="1">
      <c r="A81" s="231"/>
      <c r="B81" s="230">
        <v>3293</v>
      </c>
      <c r="C81" s="232" t="s">
        <v>150</v>
      </c>
      <c r="D81" s="233"/>
      <c r="E81" s="272">
        <v>155.44</v>
      </c>
      <c r="F81" s="234"/>
    </row>
    <row r="82" spans="1:8" s="242" customFormat="1" ht="25.5">
      <c r="A82" s="245" t="s">
        <v>579</v>
      </c>
      <c r="B82" s="267"/>
      <c r="C82" s="255" t="s">
        <v>584</v>
      </c>
      <c r="D82" s="247">
        <f>D83</f>
        <v>46313</v>
      </c>
      <c r="E82" s="271">
        <v>48934.03</v>
      </c>
      <c r="F82" s="248">
        <f t="shared" si="6"/>
        <v>105.6593828946516</v>
      </c>
    </row>
    <row r="83" spans="1:8" s="242" customFormat="1">
      <c r="A83" s="249">
        <v>52</v>
      </c>
      <c r="B83" s="267"/>
      <c r="C83" s="246" t="s">
        <v>74</v>
      </c>
      <c r="D83" s="247">
        <f>D84+D96+D98</f>
        <v>46313</v>
      </c>
      <c r="E83" s="271">
        <f>E84+E96+E98</f>
        <v>48934.03</v>
      </c>
      <c r="F83" s="248">
        <f t="shared" si="6"/>
        <v>105.6593828946516</v>
      </c>
    </row>
    <row r="84" spans="1:8" s="228" customFormat="1">
      <c r="A84" s="227" t="s">
        <v>96</v>
      </c>
      <c r="B84" s="230"/>
      <c r="C84" s="229" t="s">
        <v>97</v>
      </c>
      <c r="D84" s="236">
        <v>34102</v>
      </c>
      <c r="E84" s="272">
        <f>SUM(E85:E95)</f>
        <v>33717.97</v>
      </c>
      <c r="F84" s="234">
        <f t="shared" si="6"/>
        <v>98.873878364905295</v>
      </c>
      <c r="H84" s="241"/>
    </row>
    <row r="85" spans="1:8" s="228" customFormat="1">
      <c r="A85" s="231"/>
      <c r="B85" s="230">
        <v>3211</v>
      </c>
      <c r="C85" s="232" t="s">
        <v>101</v>
      </c>
      <c r="D85" s="233"/>
      <c r="E85" s="272">
        <v>12675.720000000001</v>
      </c>
      <c r="F85" s="234"/>
    </row>
    <row r="86" spans="1:8" s="228" customFormat="1">
      <c r="A86" s="231"/>
      <c r="B86" s="230">
        <v>3213</v>
      </c>
      <c r="C86" s="232" t="s">
        <v>105</v>
      </c>
      <c r="D86" s="233"/>
      <c r="E86" s="272">
        <v>184.84</v>
      </c>
      <c r="F86" s="234"/>
    </row>
    <row r="87" spans="1:8" s="228" customFormat="1">
      <c r="A87" s="231"/>
      <c r="B87" s="230">
        <v>3221</v>
      </c>
      <c r="C87" s="232" t="s">
        <v>111</v>
      </c>
      <c r="D87" s="233"/>
      <c r="E87" s="272">
        <v>460.40000000000003</v>
      </c>
      <c r="F87" s="234"/>
      <c r="H87" s="241"/>
    </row>
    <row r="88" spans="1:8" s="228" customFormat="1">
      <c r="A88" s="231"/>
      <c r="B88" s="230">
        <v>3231</v>
      </c>
      <c r="C88" s="232" t="s">
        <v>123</v>
      </c>
      <c r="D88" s="233"/>
      <c r="E88" s="272">
        <v>641.9</v>
      </c>
      <c r="F88" s="234"/>
    </row>
    <row r="89" spans="1:8" s="228" customFormat="1">
      <c r="A89" s="231"/>
      <c r="B89" s="230">
        <v>3235</v>
      </c>
      <c r="C89" s="232" t="s">
        <v>131</v>
      </c>
      <c r="D89" s="233"/>
      <c r="E89" s="272">
        <v>187.5</v>
      </c>
      <c r="F89" s="234"/>
    </row>
    <row r="90" spans="1:8" s="228" customFormat="1">
      <c r="A90" s="231"/>
      <c r="B90" s="230">
        <v>3237</v>
      </c>
      <c r="C90" s="232" t="s">
        <v>135</v>
      </c>
      <c r="D90" s="233"/>
      <c r="E90" s="272">
        <v>6307.09</v>
      </c>
      <c r="F90" s="234"/>
    </row>
    <row r="91" spans="1:8" s="228" customFormat="1">
      <c r="A91" s="231"/>
      <c r="B91" s="230">
        <v>3239</v>
      </c>
      <c r="C91" s="232" t="s">
        <v>139</v>
      </c>
      <c r="D91" s="233"/>
      <c r="E91" s="272">
        <v>6156.55</v>
      </c>
      <c r="F91" s="234"/>
    </row>
    <row r="92" spans="1:8" s="228" customFormat="1">
      <c r="A92" s="231"/>
      <c r="B92" s="230">
        <v>3241</v>
      </c>
      <c r="C92" s="232" t="s">
        <v>141</v>
      </c>
      <c r="D92" s="233"/>
      <c r="E92" s="272">
        <v>6482.12</v>
      </c>
      <c r="F92" s="234"/>
    </row>
    <row r="93" spans="1:8" s="228" customFormat="1">
      <c r="A93" s="231"/>
      <c r="B93" s="230">
        <v>3293</v>
      </c>
      <c r="C93" s="232" t="s">
        <v>150</v>
      </c>
      <c r="D93" s="233"/>
      <c r="E93" s="272">
        <v>495.25</v>
      </c>
      <c r="F93" s="234"/>
    </row>
    <row r="94" spans="1:8" s="228" customFormat="1">
      <c r="A94" s="231"/>
      <c r="B94" s="230">
        <v>3294</v>
      </c>
      <c r="C94" s="232" t="s">
        <v>572</v>
      </c>
      <c r="D94" s="233"/>
      <c r="E94" s="272">
        <v>70</v>
      </c>
      <c r="F94" s="234"/>
    </row>
    <row r="95" spans="1:8" s="228" customFormat="1">
      <c r="A95" s="231"/>
      <c r="B95" s="230">
        <v>3299</v>
      </c>
      <c r="C95" s="232" t="s">
        <v>144</v>
      </c>
      <c r="D95" s="233"/>
      <c r="E95" s="272">
        <v>56.6</v>
      </c>
      <c r="F95" s="234"/>
    </row>
    <row r="96" spans="1:8" s="228" customFormat="1">
      <c r="A96" s="231">
        <v>37</v>
      </c>
      <c r="B96" s="230"/>
      <c r="C96" s="229" t="s">
        <v>202</v>
      </c>
      <c r="D96" s="236">
        <v>2124</v>
      </c>
      <c r="E96" s="272">
        <f>E97</f>
        <v>0</v>
      </c>
      <c r="F96" s="234">
        <f t="shared" si="6"/>
        <v>0</v>
      </c>
    </row>
    <row r="97" spans="1:8" s="228" customFormat="1">
      <c r="A97" s="231"/>
      <c r="B97" s="230">
        <v>3721</v>
      </c>
      <c r="C97" s="232" t="s">
        <v>206</v>
      </c>
      <c r="D97" s="233"/>
      <c r="E97" s="272">
        <v>0</v>
      </c>
      <c r="F97" s="234"/>
    </row>
    <row r="98" spans="1:8" s="228" customFormat="1">
      <c r="A98" s="231">
        <v>42</v>
      </c>
      <c r="B98" s="230"/>
      <c r="C98" s="229" t="s">
        <v>232</v>
      </c>
      <c r="D98" s="236">
        <v>10087</v>
      </c>
      <c r="E98" s="272">
        <f>E99+E100</f>
        <v>15216.06</v>
      </c>
      <c r="F98" s="234">
        <f t="shared" si="6"/>
        <v>150.84822048180826</v>
      </c>
    </row>
    <row r="99" spans="1:8" s="228" customFormat="1">
      <c r="A99" s="231"/>
      <c r="B99" s="230">
        <v>4241</v>
      </c>
      <c r="C99" s="232" t="s">
        <v>451</v>
      </c>
      <c r="D99" s="233"/>
      <c r="E99" s="272">
        <v>719.81000000000006</v>
      </c>
      <c r="F99" s="234"/>
      <c r="H99" s="262"/>
    </row>
    <row r="100" spans="1:8" s="228" customFormat="1">
      <c r="A100" s="231"/>
      <c r="B100" s="230">
        <v>4262</v>
      </c>
      <c r="C100" s="232" t="s">
        <v>246</v>
      </c>
      <c r="D100" s="233"/>
      <c r="E100" s="272">
        <v>14496.25</v>
      </c>
      <c r="F100" s="234"/>
      <c r="H100" s="261"/>
    </row>
    <row r="101" spans="1:8" s="242" customFormat="1">
      <c r="A101" s="245" t="s">
        <v>573</v>
      </c>
      <c r="B101" s="267"/>
      <c r="C101" s="246" t="s">
        <v>585</v>
      </c>
      <c r="D101" s="247">
        <f>D102</f>
        <v>65732</v>
      </c>
      <c r="E101" s="271">
        <v>67605.279999999999</v>
      </c>
      <c r="F101" s="248">
        <f t="shared" si="6"/>
        <v>102.8498752510193</v>
      </c>
    </row>
    <row r="102" spans="1:8" s="242" customFormat="1">
      <c r="A102" s="249">
        <v>52</v>
      </c>
      <c r="B102" s="267"/>
      <c r="C102" s="246" t="s">
        <v>74</v>
      </c>
      <c r="D102" s="247">
        <f>D103+D107</f>
        <v>65732</v>
      </c>
      <c r="E102" s="271">
        <f>E103+E107</f>
        <v>67605.279999999999</v>
      </c>
      <c r="F102" s="248">
        <f t="shared" si="6"/>
        <v>102.8498752510193</v>
      </c>
    </row>
    <row r="103" spans="1:8" s="228" customFormat="1">
      <c r="A103" s="227" t="s">
        <v>81</v>
      </c>
      <c r="B103" s="270"/>
      <c r="C103" s="229" t="s">
        <v>82</v>
      </c>
      <c r="D103" s="236">
        <v>64405</v>
      </c>
      <c r="E103" s="272">
        <f>E104+E105+E106</f>
        <v>66368.95</v>
      </c>
      <c r="F103" s="234">
        <f t="shared" si="6"/>
        <v>103.04937504852107</v>
      </c>
    </row>
    <row r="104" spans="1:8" s="228" customFormat="1">
      <c r="A104" s="231"/>
      <c r="B104" s="230">
        <v>3111</v>
      </c>
      <c r="C104" s="232" t="s">
        <v>86</v>
      </c>
      <c r="D104" s="233"/>
      <c r="E104" s="272">
        <v>55338.06</v>
      </c>
      <c r="F104" s="234"/>
    </row>
    <row r="105" spans="1:8" s="228" customFormat="1">
      <c r="A105" s="231"/>
      <c r="B105" s="230">
        <v>3121</v>
      </c>
      <c r="C105" s="232" t="s">
        <v>90</v>
      </c>
      <c r="D105" s="233"/>
      <c r="E105" s="272">
        <v>1900</v>
      </c>
      <c r="F105" s="234"/>
    </row>
    <row r="106" spans="1:8" s="228" customFormat="1">
      <c r="A106" s="231"/>
      <c r="B106" s="230">
        <v>3132</v>
      </c>
      <c r="C106" s="232" t="s">
        <v>95</v>
      </c>
      <c r="D106" s="233"/>
      <c r="E106" s="272">
        <v>9130.89</v>
      </c>
      <c r="F106" s="234"/>
    </row>
    <row r="107" spans="1:8" s="228" customFormat="1">
      <c r="A107" s="227" t="s">
        <v>96</v>
      </c>
      <c r="B107" s="230"/>
      <c r="C107" s="229" t="s">
        <v>97</v>
      </c>
      <c r="D107" s="233">
        <v>1327</v>
      </c>
      <c r="E107" s="272">
        <f>E108</f>
        <v>1236.33</v>
      </c>
      <c r="F107" s="234">
        <f t="shared" si="6"/>
        <v>93.167294649585529</v>
      </c>
    </row>
    <row r="108" spans="1:8" s="228" customFormat="1">
      <c r="A108" s="231"/>
      <c r="B108" s="230">
        <v>3212</v>
      </c>
      <c r="C108" s="232" t="s">
        <v>103</v>
      </c>
      <c r="D108" s="233"/>
      <c r="E108" s="272">
        <v>1236.33</v>
      </c>
      <c r="F108" s="234"/>
    </row>
    <row r="109" spans="1:8" s="242" customFormat="1">
      <c r="A109" s="245" t="s">
        <v>574</v>
      </c>
      <c r="B109" s="267"/>
      <c r="C109" s="246" t="s">
        <v>586</v>
      </c>
      <c r="D109" s="247">
        <v>163249</v>
      </c>
      <c r="E109" s="271">
        <f>E110</f>
        <v>198434.23999999996</v>
      </c>
      <c r="F109" s="248">
        <f t="shared" si="6"/>
        <v>121.55311211707267</v>
      </c>
    </row>
    <row r="110" spans="1:8" s="242" customFormat="1">
      <c r="A110" s="249">
        <v>31</v>
      </c>
      <c r="B110" s="267"/>
      <c r="C110" s="246" t="s">
        <v>485</v>
      </c>
      <c r="D110" s="247">
        <v>163249</v>
      </c>
      <c r="E110" s="271">
        <f>E111+E116+E136+E138+E140+E142</f>
        <v>198434.23999999996</v>
      </c>
      <c r="F110" s="248">
        <f t="shared" si="6"/>
        <v>121.55311211707267</v>
      </c>
    </row>
    <row r="111" spans="1:8" s="228" customFormat="1">
      <c r="A111" s="227" t="s">
        <v>81</v>
      </c>
      <c r="B111" s="270"/>
      <c r="C111" s="229" t="s">
        <v>82</v>
      </c>
      <c r="D111" s="236">
        <v>59730</v>
      </c>
      <c r="E111" s="272">
        <f>E112+E113+E114+E115</f>
        <v>84837.11</v>
      </c>
      <c r="F111" s="234">
        <f t="shared" si="6"/>
        <v>142.03433785367488</v>
      </c>
      <c r="H111" s="237"/>
    </row>
    <row r="112" spans="1:8" s="228" customFormat="1">
      <c r="A112" s="231"/>
      <c r="B112" s="230">
        <v>3111</v>
      </c>
      <c r="C112" s="232" t="s">
        <v>86</v>
      </c>
      <c r="D112" s="233"/>
      <c r="E112" s="272">
        <v>53098.68</v>
      </c>
      <c r="F112" s="234"/>
    </row>
    <row r="113" spans="1:7" s="228" customFormat="1">
      <c r="A113" s="231"/>
      <c r="B113" s="230">
        <v>3112</v>
      </c>
      <c r="C113" s="232" t="s">
        <v>374</v>
      </c>
      <c r="D113" s="233"/>
      <c r="E113" s="272">
        <v>301.82</v>
      </c>
      <c r="F113" s="234"/>
      <c r="G113" s="237"/>
    </row>
    <row r="114" spans="1:7" s="228" customFormat="1">
      <c r="A114" s="231"/>
      <c r="B114" s="230">
        <v>3121</v>
      </c>
      <c r="C114" s="232" t="s">
        <v>90</v>
      </c>
      <c r="D114" s="233"/>
      <c r="E114" s="272">
        <v>22625.53</v>
      </c>
      <c r="F114" s="234"/>
    </row>
    <row r="115" spans="1:7" s="228" customFormat="1">
      <c r="A115" s="231"/>
      <c r="B115" s="230">
        <v>3132</v>
      </c>
      <c r="C115" s="232" t="s">
        <v>95</v>
      </c>
      <c r="D115" s="233"/>
      <c r="E115" s="272">
        <v>8811.08</v>
      </c>
      <c r="F115" s="234"/>
    </row>
    <row r="116" spans="1:7" s="228" customFormat="1">
      <c r="A116" s="227" t="s">
        <v>96</v>
      </c>
      <c r="B116" s="230"/>
      <c r="C116" s="229" t="s">
        <v>97</v>
      </c>
      <c r="D116" s="236">
        <v>84123</v>
      </c>
      <c r="E116" s="272">
        <f>SUM(E117:E135)</f>
        <v>101069.17999999998</v>
      </c>
      <c r="F116" s="234">
        <f t="shared" si="6"/>
        <v>120.14452646719683</v>
      </c>
    </row>
    <row r="117" spans="1:7" s="228" customFormat="1">
      <c r="A117" s="231"/>
      <c r="B117" s="230">
        <v>3211</v>
      </c>
      <c r="C117" s="232" t="s">
        <v>101</v>
      </c>
      <c r="D117" s="233"/>
      <c r="E117" s="272">
        <v>14327.79</v>
      </c>
      <c r="F117" s="234"/>
    </row>
    <row r="118" spans="1:7" s="228" customFormat="1">
      <c r="A118" s="231"/>
      <c r="B118" s="230">
        <v>3221</v>
      </c>
      <c r="C118" s="232" t="s">
        <v>111</v>
      </c>
      <c r="D118" s="233"/>
      <c r="E118" s="272">
        <v>173.07</v>
      </c>
      <c r="F118" s="234"/>
    </row>
    <row r="119" spans="1:7" s="228" customFormat="1">
      <c r="A119" s="231"/>
      <c r="B119" s="230">
        <v>3225</v>
      </c>
      <c r="C119" s="232" t="s">
        <v>117</v>
      </c>
      <c r="D119" s="233"/>
      <c r="E119" s="272">
        <v>448</v>
      </c>
      <c r="F119" s="234"/>
    </row>
    <row r="120" spans="1:7" s="228" customFormat="1">
      <c r="A120" s="231"/>
      <c r="B120" s="230">
        <v>3231</v>
      </c>
      <c r="C120" s="232" t="s">
        <v>123</v>
      </c>
      <c r="D120" s="233"/>
      <c r="E120" s="272">
        <v>5873.61</v>
      </c>
      <c r="F120" s="234"/>
    </row>
    <row r="121" spans="1:7" s="228" customFormat="1">
      <c r="A121" s="231"/>
      <c r="B121" s="230">
        <v>3232</v>
      </c>
      <c r="C121" s="232" t="s">
        <v>125</v>
      </c>
      <c r="D121" s="233"/>
      <c r="E121" s="272">
        <v>1128.22</v>
      </c>
      <c r="F121" s="234"/>
    </row>
    <row r="122" spans="1:7" s="228" customFormat="1">
      <c r="A122" s="231"/>
      <c r="B122" s="230">
        <v>3233</v>
      </c>
      <c r="C122" s="232" t="s">
        <v>127</v>
      </c>
      <c r="D122" s="233"/>
      <c r="E122" s="272">
        <v>2245</v>
      </c>
      <c r="F122" s="234"/>
    </row>
    <row r="123" spans="1:7" s="228" customFormat="1">
      <c r="A123" s="231"/>
      <c r="B123" s="230">
        <v>3235</v>
      </c>
      <c r="C123" s="232" t="s">
        <v>131</v>
      </c>
      <c r="D123" s="233"/>
      <c r="E123" s="272">
        <v>12807.56</v>
      </c>
      <c r="F123" s="234"/>
    </row>
    <row r="124" spans="1:7" s="228" customFormat="1">
      <c r="A124" s="231"/>
      <c r="B124" s="230">
        <v>3237</v>
      </c>
      <c r="C124" s="232" t="s">
        <v>135</v>
      </c>
      <c r="D124" s="233"/>
      <c r="E124" s="272">
        <v>21739.360000000001</v>
      </c>
      <c r="F124" s="234"/>
    </row>
    <row r="125" spans="1:7" s="228" customFormat="1">
      <c r="A125" s="231"/>
      <c r="B125" s="230">
        <v>3238</v>
      </c>
      <c r="C125" s="232" t="s">
        <v>137</v>
      </c>
      <c r="D125" s="233"/>
      <c r="E125" s="272">
        <v>680.77</v>
      </c>
      <c r="F125" s="234"/>
    </row>
    <row r="126" spans="1:7" s="228" customFormat="1">
      <c r="A126" s="231"/>
      <c r="B126" s="230">
        <v>3239</v>
      </c>
      <c r="C126" s="232" t="s">
        <v>139</v>
      </c>
      <c r="D126" s="233"/>
      <c r="E126" s="272">
        <v>31101.63</v>
      </c>
      <c r="F126" s="234"/>
    </row>
    <row r="127" spans="1:7" s="228" customFormat="1">
      <c r="A127" s="231"/>
      <c r="B127" s="239">
        <v>3239</v>
      </c>
      <c r="C127" s="232" t="s">
        <v>575</v>
      </c>
      <c r="D127" s="233"/>
      <c r="E127" s="272">
        <v>1198.25</v>
      </c>
      <c r="F127" s="234"/>
    </row>
    <row r="128" spans="1:7" s="228" customFormat="1">
      <c r="A128" s="231"/>
      <c r="B128" s="240">
        <v>32399</v>
      </c>
      <c r="C128" s="232" t="s">
        <v>576</v>
      </c>
      <c r="D128" s="233"/>
      <c r="E128" s="272">
        <v>1691.76</v>
      </c>
      <c r="F128" s="234"/>
    </row>
    <row r="129" spans="1:8" s="228" customFormat="1">
      <c r="A129" s="231"/>
      <c r="B129" s="230">
        <v>3241</v>
      </c>
      <c r="C129" s="232" t="s">
        <v>141</v>
      </c>
      <c r="D129" s="233"/>
      <c r="E129" s="272">
        <v>1562.54</v>
      </c>
      <c r="F129" s="234"/>
    </row>
    <row r="130" spans="1:8" s="228" customFormat="1">
      <c r="A130" s="231"/>
      <c r="B130" s="230">
        <v>3291</v>
      </c>
      <c r="C130" s="232" t="s">
        <v>571</v>
      </c>
      <c r="D130" s="233"/>
      <c r="E130" s="272">
        <v>398.16</v>
      </c>
      <c r="F130" s="234"/>
    </row>
    <row r="131" spans="1:8" s="228" customFormat="1">
      <c r="A131" s="231"/>
      <c r="B131" s="230">
        <v>3292</v>
      </c>
      <c r="C131" s="232" t="s">
        <v>148</v>
      </c>
      <c r="D131" s="233"/>
      <c r="E131" s="272">
        <v>0</v>
      </c>
      <c r="F131" s="234"/>
    </row>
    <row r="132" spans="1:8" s="228" customFormat="1">
      <c r="A132" s="231"/>
      <c r="B132" s="230">
        <v>3293</v>
      </c>
      <c r="C132" s="232" t="s">
        <v>150</v>
      </c>
      <c r="D132" s="233"/>
      <c r="E132" s="272">
        <v>4311.29</v>
      </c>
      <c r="F132" s="234"/>
    </row>
    <row r="133" spans="1:8" s="228" customFormat="1">
      <c r="A133" s="231"/>
      <c r="B133" s="230">
        <v>3294</v>
      </c>
      <c r="C133" s="232" t="s">
        <v>572</v>
      </c>
      <c r="D133" s="233"/>
      <c r="E133" s="272">
        <v>23.89</v>
      </c>
      <c r="F133" s="234"/>
    </row>
    <row r="134" spans="1:8" s="228" customFormat="1">
      <c r="A134" s="231"/>
      <c r="B134" s="230">
        <v>3295</v>
      </c>
      <c r="C134" s="232" t="s">
        <v>154</v>
      </c>
      <c r="D134" s="233"/>
      <c r="E134" s="272">
        <v>221.16</v>
      </c>
      <c r="F134" s="234"/>
    </row>
    <row r="135" spans="1:8" s="228" customFormat="1">
      <c r="A135" s="231"/>
      <c r="B135" s="240">
        <v>3299</v>
      </c>
      <c r="C135" s="232" t="s">
        <v>144</v>
      </c>
      <c r="D135" s="233"/>
      <c r="E135" s="272">
        <v>1137.1200000000001</v>
      </c>
      <c r="F135" s="234"/>
    </row>
    <row r="136" spans="1:8" s="228" customFormat="1">
      <c r="A136" s="231">
        <v>34</v>
      </c>
      <c r="B136" s="240"/>
      <c r="C136" s="226" t="s">
        <v>159</v>
      </c>
      <c r="D136" s="233">
        <v>0</v>
      </c>
      <c r="E136" s="272">
        <f>E137</f>
        <v>1158.68</v>
      </c>
      <c r="F136" s="234"/>
    </row>
    <row r="137" spans="1:8" s="228" customFormat="1">
      <c r="A137" s="231"/>
      <c r="B137" s="230">
        <v>3431</v>
      </c>
      <c r="C137" s="232" t="s">
        <v>163</v>
      </c>
      <c r="D137" s="233"/>
      <c r="E137" s="272">
        <v>1158.68</v>
      </c>
      <c r="F137" s="234"/>
    </row>
    <row r="138" spans="1:8" s="228" customFormat="1">
      <c r="A138" s="231">
        <v>37</v>
      </c>
      <c r="B138" s="230"/>
      <c r="C138" s="229" t="s">
        <v>202</v>
      </c>
      <c r="D138" s="236">
        <v>2256</v>
      </c>
      <c r="E138" s="272">
        <f>E139</f>
        <v>0</v>
      </c>
      <c r="F138" s="234">
        <f t="shared" si="6"/>
        <v>0</v>
      </c>
    </row>
    <row r="139" spans="1:8" s="228" customFormat="1">
      <c r="A139" s="231"/>
      <c r="B139" s="230">
        <v>3721</v>
      </c>
      <c r="C139" s="232" t="s">
        <v>206</v>
      </c>
      <c r="D139" s="233"/>
      <c r="E139" s="272">
        <v>0</v>
      </c>
      <c r="F139" s="234"/>
    </row>
    <row r="140" spans="1:8" s="228" customFormat="1">
      <c r="A140" s="231">
        <v>41</v>
      </c>
      <c r="B140" s="230"/>
      <c r="C140" s="229" t="s">
        <v>226</v>
      </c>
      <c r="D140" s="236">
        <v>4897</v>
      </c>
      <c r="E140" s="272">
        <f>E141</f>
        <v>0</v>
      </c>
      <c r="F140" s="234">
        <f t="shared" ref="F140:F142" si="7">E140/D140*100</f>
        <v>0</v>
      </c>
      <c r="H140" s="241"/>
    </row>
    <row r="141" spans="1:8" s="228" customFormat="1">
      <c r="A141" s="231"/>
      <c r="B141" s="230">
        <v>4123</v>
      </c>
      <c r="C141" s="232" t="s">
        <v>230</v>
      </c>
      <c r="D141" s="233"/>
      <c r="E141" s="272">
        <v>0</v>
      </c>
      <c r="F141" s="234"/>
    </row>
    <row r="142" spans="1:8" s="228" customFormat="1">
      <c r="A142" s="231">
        <v>42</v>
      </c>
      <c r="B142" s="230"/>
      <c r="C142" s="229" t="s">
        <v>232</v>
      </c>
      <c r="D142" s="236">
        <v>12243</v>
      </c>
      <c r="E142" s="272">
        <f>E143+E144+E145+E146</f>
        <v>11369.269999999999</v>
      </c>
      <c r="F142" s="234">
        <f t="shared" si="7"/>
        <v>92.863432165318955</v>
      </c>
    </row>
    <row r="143" spans="1:8" s="228" customFormat="1">
      <c r="A143" s="231"/>
      <c r="B143" s="230">
        <v>4221</v>
      </c>
      <c r="C143" s="232" t="s">
        <v>240</v>
      </c>
      <c r="D143" s="233"/>
      <c r="E143" s="272">
        <v>4132.16</v>
      </c>
      <c r="F143" s="234"/>
    </row>
    <row r="144" spans="1:8" s="228" customFormat="1">
      <c r="A144" s="231"/>
      <c r="B144" s="230">
        <v>4222</v>
      </c>
      <c r="C144" s="232" t="s">
        <v>437</v>
      </c>
      <c r="D144" s="233"/>
      <c r="E144" s="272">
        <v>504.99</v>
      </c>
      <c r="F144" s="234"/>
    </row>
    <row r="145" spans="1:6" s="228" customFormat="1">
      <c r="A145" s="231"/>
      <c r="B145" s="230">
        <v>4225</v>
      </c>
      <c r="C145" s="232" t="s">
        <v>441</v>
      </c>
      <c r="D145" s="233"/>
      <c r="E145" s="272">
        <v>6703.54</v>
      </c>
      <c r="F145" s="234"/>
    </row>
    <row r="146" spans="1:6" s="228" customFormat="1">
      <c r="A146" s="231"/>
      <c r="B146" s="230">
        <v>4241</v>
      </c>
      <c r="C146" s="232" t="s">
        <v>451</v>
      </c>
      <c r="D146" s="233"/>
      <c r="E146" s="272">
        <v>28.580000000000002</v>
      </c>
      <c r="F146" s="234"/>
    </row>
    <row r="147" spans="1:6" s="242" customFormat="1">
      <c r="A147" s="245" t="s">
        <v>577</v>
      </c>
      <c r="B147" s="267"/>
      <c r="C147" s="246" t="s">
        <v>578</v>
      </c>
      <c r="D147" s="247">
        <v>0</v>
      </c>
      <c r="E147" s="271">
        <v>5143.7300000000005</v>
      </c>
      <c r="F147" s="248">
        <v>0</v>
      </c>
    </row>
    <row r="148" spans="1:6" s="242" customFormat="1">
      <c r="A148" s="249">
        <v>31</v>
      </c>
      <c r="B148" s="267"/>
      <c r="C148" s="246" t="s">
        <v>485</v>
      </c>
      <c r="D148" s="247">
        <v>0</v>
      </c>
      <c r="E148" s="271">
        <f>E149+E153</f>
        <v>5143.7299999999996</v>
      </c>
      <c r="F148" s="248">
        <v>0</v>
      </c>
    </row>
    <row r="149" spans="1:6" s="228" customFormat="1">
      <c r="A149" s="227" t="s">
        <v>96</v>
      </c>
      <c r="B149" s="230"/>
      <c r="C149" s="229" t="s">
        <v>97</v>
      </c>
      <c r="D149" s="233">
        <v>0</v>
      </c>
      <c r="E149" s="272">
        <f>E150+E151+E152</f>
        <v>2120.65</v>
      </c>
      <c r="F149" s="234"/>
    </row>
    <row r="150" spans="1:6" s="228" customFormat="1">
      <c r="A150" s="231"/>
      <c r="B150" s="230">
        <v>3211</v>
      </c>
      <c r="C150" s="232" t="s">
        <v>101</v>
      </c>
      <c r="D150" s="233"/>
      <c r="E150" s="272">
        <v>260.2</v>
      </c>
      <c r="F150" s="234"/>
    </row>
    <row r="151" spans="1:6" s="228" customFormat="1">
      <c r="A151" s="231"/>
      <c r="B151" s="230">
        <v>3237</v>
      </c>
      <c r="C151" s="232" t="s">
        <v>135</v>
      </c>
      <c r="D151" s="233"/>
      <c r="E151" s="272">
        <v>1860.45</v>
      </c>
      <c r="F151" s="234"/>
    </row>
    <row r="152" spans="1:6" s="228" customFormat="1">
      <c r="A152" s="231"/>
      <c r="B152" s="230">
        <v>3295</v>
      </c>
      <c r="C152" s="232" t="s">
        <v>154</v>
      </c>
      <c r="D152" s="233"/>
      <c r="E152" s="272">
        <v>0</v>
      </c>
      <c r="F152" s="234"/>
    </row>
    <row r="153" spans="1:6" s="228" customFormat="1">
      <c r="A153" s="231">
        <v>42</v>
      </c>
      <c r="B153" s="230"/>
      <c r="C153" s="229" t="s">
        <v>232</v>
      </c>
      <c r="D153" s="233">
        <v>0</v>
      </c>
      <c r="E153" s="272">
        <f>E154</f>
        <v>3023.08</v>
      </c>
      <c r="F153" s="234"/>
    </row>
    <row r="154" spans="1:6" s="228" customFormat="1">
      <c r="A154" s="231"/>
      <c r="B154" s="230">
        <v>4225</v>
      </c>
      <c r="C154" s="232" t="s">
        <v>441</v>
      </c>
      <c r="D154" s="233"/>
      <c r="E154" s="272">
        <v>3023.08</v>
      </c>
      <c r="F154" s="234"/>
    </row>
    <row r="155" spans="1:6" s="228" customFormat="1">
      <c r="A155" s="231"/>
      <c r="B155" s="270"/>
      <c r="D155" s="241"/>
      <c r="E155" s="237"/>
    </row>
    <row r="156" spans="1:6" s="228" customFormat="1">
      <c r="A156" s="231"/>
      <c r="B156" s="270"/>
      <c r="E156" s="237"/>
    </row>
    <row r="157" spans="1:6" s="228" customFormat="1">
      <c r="A157" s="231"/>
      <c r="B157" s="270"/>
      <c r="E157" s="237"/>
    </row>
    <row r="158" spans="1:6" s="228" customFormat="1">
      <c r="A158" s="231"/>
      <c r="B158" s="270"/>
    </row>
    <row r="159" spans="1:6" s="228" customFormat="1">
      <c r="A159" s="231"/>
      <c r="B159" s="270"/>
    </row>
    <row r="160" spans="1:6" s="228" customFormat="1">
      <c r="A160" s="231"/>
      <c r="B160" s="270"/>
    </row>
    <row r="161" spans="1:2" s="228" customFormat="1">
      <c r="A161" s="231"/>
      <c r="B161" s="270"/>
    </row>
    <row r="162" spans="1:2" s="228" customFormat="1">
      <c r="A162" s="231"/>
      <c r="B162" s="270"/>
    </row>
    <row r="163" spans="1:2" s="228" customFormat="1">
      <c r="A163" s="231"/>
      <c r="B163" s="270"/>
    </row>
    <row r="164" spans="1:2" s="228" customFormat="1">
      <c r="A164" s="231"/>
      <c r="B164" s="270"/>
    </row>
    <row r="165" spans="1:2" s="228" customFormat="1">
      <c r="A165" s="231"/>
      <c r="B165" s="270"/>
    </row>
    <row r="166" spans="1:2" s="228" customFormat="1">
      <c r="A166" s="231"/>
      <c r="B166" s="270"/>
    </row>
    <row r="167" spans="1:2" s="228" customFormat="1">
      <c r="A167" s="231"/>
      <c r="B167" s="270"/>
    </row>
    <row r="168" spans="1:2" s="228" customFormat="1">
      <c r="A168" s="231"/>
      <c r="B168" s="270"/>
    </row>
    <row r="169" spans="1:2" s="228" customFormat="1">
      <c r="A169" s="231"/>
      <c r="B169" s="270"/>
    </row>
    <row r="170" spans="1:2" s="228" customFormat="1">
      <c r="A170" s="231"/>
      <c r="B170" s="270"/>
    </row>
    <row r="171" spans="1:2" s="228" customFormat="1">
      <c r="A171" s="231"/>
      <c r="B171" s="270"/>
    </row>
    <row r="172" spans="1:2" s="228" customFormat="1">
      <c r="A172" s="231"/>
      <c r="B172" s="270"/>
    </row>
    <row r="173" spans="1:2" s="228" customFormat="1">
      <c r="A173" s="231"/>
      <c r="B173" s="270"/>
    </row>
    <row r="174" spans="1:2" s="228" customFormat="1">
      <c r="A174" s="231"/>
      <c r="B174" s="270"/>
    </row>
    <row r="175" spans="1:2" s="228" customFormat="1">
      <c r="A175" s="231"/>
      <c r="B175" s="270"/>
    </row>
    <row r="176" spans="1:2" s="228" customFormat="1">
      <c r="A176" s="231"/>
      <c r="B176" s="270"/>
    </row>
    <row r="177" spans="1:2" s="228" customFormat="1">
      <c r="A177" s="231"/>
      <c r="B177" s="270"/>
    </row>
    <row r="178" spans="1:2" s="228" customFormat="1">
      <c r="A178" s="231"/>
      <c r="B178" s="270"/>
    </row>
    <row r="179" spans="1:2" s="228" customFormat="1">
      <c r="A179" s="231"/>
      <c r="B179" s="270"/>
    </row>
    <row r="180" spans="1:2" s="228" customFormat="1">
      <c r="A180" s="231"/>
      <c r="B180" s="270"/>
    </row>
    <row r="181" spans="1:2" s="228" customFormat="1">
      <c r="A181" s="231"/>
      <c r="B181" s="270"/>
    </row>
    <row r="182" spans="1:2" s="228" customFormat="1">
      <c r="A182" s="231"/>
      <c r="B182" s="270"/>
    </row>
    <row r="183" spans="1:2" s="228" customFormat="1">
      <c r="A183" s="231"/>
      <c r="B183" s="270"/>
    </row>
    <row r="184" spans="1:2" s="228" customFormat="1">
      <c r="A184" s="231"/>
      <c r="B184" s="270"/>
    </row>
    <row r="185" spans="1:2" s="228" customFormat="1">
      <c r="A185" s="231"/>
      <c r="B185" s="270"/>
    </row>
    <row r="186" spans="1:2" s="228" customFormat="1">
      <c r="A186" s="231"/>
      <c r="B186" s="270"/>
    </row>
    <row r="187" spans="1:2" s="228" customFormat="1">
      <c r="A187" s="231"/>
      <c r="B187" s="270"/>
    </row>
    <row r="188" spans="1:2" s="228" customFormat="1">
      <c r="A188" s="231"/>
      <c r="B188" s="270"/>
    </row>
    <row r="189" spans="1:2" s="228" customFormat="1">
      <c r="A189" s="231"/>
      <c r="B189" s="270"/>
    </row>
    <row r="190" spans="1:2" s="228" customFormat="1">
      <c r="A190" s="231"/>
    </row>
    <row r="191" spans="1:2" s="228" customFormat="1">
      <c r="A191" s="231"/>
    </row>
    <row r="192" spans="1:2" s="228" customFormat="1">
      <c r="A192" s="231"/>
    </row>
    <row r="193" spans="1:1" s="228" customFormat="1">
      <c r="A193" s="231"/>
    </row>
    <row r="194" spans="1:1" s="228" customFormat="1">
      <c r="A194" s="231"/>
    </row>
    <row r="195" spans="1:1" s="228" customFormat="1">
      <c r="A195" s="231"/>
    </row>
    <row r="196" spans="1:1" s="228" customFormat="1">
      <c r="A196" s="231"/>
    </row>
    <row r="197" spans="1:1" s="228" customFormat="1">
      <c r="A197" s="231"/>
    </row>
    <row r="198" spans="1:1" s="228" customFormat="1">
      <c r="A198" s="231"/>
    </row>
    <row r="199" spans="1:1" s="228" customFormat="1">
      <c r="A199" s="231"/>
    </row>
    <row r="200" spans="1:1" s="228" customFormat="1">
      <c r="A200" s="231"/>
    </row>
    <row r="201" spans="1:1" s="228" customFormat="1">
      <c r="A201" s="231"/>
    </row>
    <row r="202" spans="1:1" s="228" customFormat="1">
      <c r="A202" s="231"/>
    </row>
    <row r="203" spans="1:1" s="228" customFormat="1">
      <c r="A203" s="231"/>
    </row>
    <row r="204" spans="1:1" s="228" customFormat="1">
      <c r="A204" s="231"/>
    </row>
    <row r="205" spans="1:1" s="228" customFormat="1">
      <c r="A205" s="231"/>
    </row>
  </sheetData>
  <mergeCells count="2">
    <mergeCell ref="A5:F5"/>
    <mergeCell ref="A6:F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2023</vt:lpstr>
      <vt:lpstr>'A.1 PRIHODI EK'!Print_Titles</vt:lpstr>
      <vt:lpstr>'A.1 RASHODI EK'!Print_Titles</vt:lpstr>
      <vt:lpstr>'A.2 PRIHODI I RASHODI IF'!Print_Titles</vt:lpstr>
      <vt:lpstr>'B.1 RAČUN FINANC EK'!Print_Titles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Nela Gubić</cp:lastModifiedBy>
  <cp:lastPrinted>2024-02-25T18:22:48Z</cp:lastPrinted>
  <dcterms:created xsi:type="dcterms:W3CDTF">2024-02-22T20:30:43Z</dcterms:created>
  <dcterms:modified xsi:type="dcterms:W3CDTF">2024-04-03T18:49:03Z</dcterms:modified>
</cp:coreProperties>
</file>