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Z:\NELA Office\Financial Times (FT)\6 FINANCIJSKI PLAN\FIN PLAN 2024\ZAVRSNI RACUN IV IZVJESTAJ 31.12.2024\"/>
    </mc:Choice>
  </mc:AlternateContent>
  <xr:revisionPtr revIDLastSave="0" documentId="13_ncr:1_{ECEA0C01-2604-4A68-9218-D7C947BE33EC}"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19845" windowHeight="1174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F303" i="9"/>
  <c r="H302" i="9"/>
  <c r="G302" i="9"/>
  <c r="E302" i="9" s="1"/>
  <c r="B302" i="9" s="1"/>
  <c r="F302" i="9"/>
  <c r="H301" i="9"/>
  <c r="G301" i="9"/>
  <c r="E301" i="9" s="1"/>
  <c r="B301" i="9" s="1"/>
  <c r="F301" i="9"/>
  <c r="H300" i="9"/>
  <c r="G300" i="9"/>
  <c r="F300" i="9"/>
  <c r="H299" i="9"/>
  <c r="G299" i="9"/>
  <c r="F299" i="9"/>
  <c r="B299" i="9" s="1"/>
  <c r="E299" i="9"/>
  <c r="H298" i="9"/>
  <c r="G298" i="9"/>
  <c r="F298" i="9"/>
  <c r="H297" i="9"/>
  <c r="E297" i="9" s="1"/>
  <c r="B297" i="9" s="1"/>
  <c r="G297" i="9"/>
  <c r="F297" i="9"/>
  <c r="H296" i="9"/>
  <c r="G296" i="9"/>
  <c r="E296" i="9" s="1"/>
  <c r="B296" i="9" s="1"/>
  <c r="F296" i="9"/>
  <c r="H295" i="9"/>
  <c r="G295" i="9"/>
  <c r="E295" i="9" s="1"/>
  <c r="B295" i="9" s="1"/>
  <c r="F295" i="9"/>
  <c r="H294" i="9"/>
  <c r="G294" i="9"/>
  <c r="F294" i="9"/>
  <c r="H293" i="9"/>
  <c r="G293" i="9"/>
  <c r="F293" i="9"/>
  <c r="H292" i="9"/>
  <c r="G292" i="9"/>
  <c r="E292" i="9" s="1"/>
  <c r="B292" i="9" s="1"/>
  <c r="F292" i="9"/>
  <c r="F291" i="9"/>
  <c r="F290" i="9"/>
  <c r="H289" i="9"/>
  <c r="E289" i="9" s="1"/>
  <c r="B289" i="9" s="1"/>
  <c r="G289" i="9"/>
  <c r="F289" i="9"/>
  <c r="H288" i="9"/>
  <c r="G288" i="9"/>
  <c r="F288" i="9"/>
  <c r="H287" i="9"/>
  <c r="G287" i="9"/>
  <c r="F287" i="9"/>
  <c r="H286" i="9"/>
  <c r="G286" i="9"/>
  <c r="F286" i="9"/>
  <c r="F285" i="9"/>
  <c r="H284" i="9"/>
  <c r="G284" i="9"/>
  <c r="F284" i="9"/>
  <c r="E284" i="9"/>
  <c r="B284" i="9" s="1"/>
  <c r="H283" i="9"/>
  <c r="G283" i="9"/>
  <c r="F283" i="9"/>
  <c r="E283" i="9"/>
  <c r="B283" i="9" s="1"/>
  <c r="H282" i="9"/>
  <c r="G282" i="9"/>
  <c r="F282" i="9"/>
  <c r="F281" i="9"/>
  <c r="F280" i="9"/>
  <c r="F279" i="9"/>
  <c r="F278" i="9"/>
  <c r="F277" i="9"/>
  <c r="F276" i="9"/>
  <c r="L275" i="9"/>
  <c r="F275" i="9" s="1"/>
  <c r="H275" i="9"/>
  <c r="F274" i="9"/>
  <c r="I273" i="9"/>
  <c r="H273" i="9"/>
  <c r="F273" i="9"/>
  <c r="E272" i="9"/>
  <c r="M271" i="9"/>
  <c r="F271" i="9" s="1"/>
  <c r="L271" i="9"/>
  <c r="E271" i="9"/>
  <c r="B271" i="9" s="1"/>
  <c r="M270" i="9"/>
  <c r="F270" i="9" s="1"/>
  <c r="L270" i="9"/>
  <c r="E270" i="9"/>
  <c r="M269" i="9"/>
  <c r="L269" i="9"/>
  <c r="F269" i="9" s="1"/>
  <c r="E269" i="9"/>
  <c r="M268" i="9"/>
  <c r="L268" i="9"/>
  <c r="E268" i="9"/>
  <c r="M267" i="9"/>
  <c r="L267" i="9"/>
  <c r="F267" i="9" s="1"/>
  <c r="E267" i="9"/>
  <c r="B267" i="9" s="1"/>
  <c r="M266" i="9"/>
  <c r="L266" i="9"/>
  <c r="F266" i="9" s="1"/>
  <c r="B266" i="9" s="1"/>
  <c r="E266" i="9"/>
  <c r="M265" i="9"/>
  <c r="L265" i="9"/>
  <c r="F265" i="9"/>
  <c r="B265" i="9" s="1"/>
  <c r="E265" i="9"/>
  <c r="M264" i="9"/>
  <c r="L264" i="9"/>
  <c r="F264" i="9"/>
  <c r="B264" i="9" s="1"/>
  <c r="E264" i="9"/>
  <c r="M263" i="9"/>
  <c r="F263" i="9" s="1"/>
  <c r="L263" i="9"/>
  <c r="E263" i="9"/>
  <c r="M262" i="9"/>
  <c r="L262" i="9"/>
  <c r="F262" i="9"/>
  <c r="E262" i="9"/>
  <c r="B262" i="9" s="1"/>
  <c r="M261" i="9"/>
  <c r="L261" i="9"/>
  <c r="F261" i="9" s="1"/>
  <c r="E261" i="9"/>
  <c r="B261" i="9" s="1"/>
  <c r="M260" i="9"/>
  <c r="L260" i="9"/>
  <c r="F260" i="9" s="1"/>
  <c r="E260" i="9"/>
  <c r="B260" i="9" s="1"/>
  <c r="M259" i="9"/>
  <c r="L259" i="9"/>
  <c r="F259" i="9" s="1"/>
  <c r="B259" i="9" s="1"/>
  <c r="E259" i="9"/>
  <c r="M258" i="9"/>
  <c r="L258" i="9"/>
  <c r="F258" i="9" s="1"/>
  <c r="E258" i="9"/>
  <c r="B258" i="9"/>
  <c r="M257" i="9"/>
  <c r="L257" i="9"/>
  <c r="F257" i="9" s="1"/>
  <c r="B257" i="9" s="1"/>
  <c r="E257" i="9"/>
  <c r="M256" i="9"/>
  <c r="L256" i="9"/>
  <c r="F256" i="9"/>
  <c r="B256" i="9" s="1"/>
  <c r="E256" i="9"/>
  <c r="M255" i="9"/>
  <c r="F255" i="9" s="1"/>
  <c r="B255" i="9" s="1"/>
  <c r="L255" i="9"/>
  <c r="E255" i="9"/>
  <c r="M254" i="9"/>
  <c r="F254" i="9" s="1"/>
  <c r="L254" i="9"/>
  <c r="E254" i="9"/>
  <c r="M253" i="9"/>
  <c r="F253" i="9" s="1"/>
  <c r="L253" i="9"/>
  <c r="E253" i="9"/>
  <c r="M252" i="9"/>
  <c r="L252" i="9"/>
  <c r="F252" i="9" s="1"/>
  <c r="E252" i="9"/>
  <c r="M251" i="9"/>
  <c r="L251" i="9"/>
  <c r="F251" i="9" s="1"/>
  <c r="E251" i="9"/>
  <c r="B251" i="9"/>
  <c r="M250" i="9"/>
  <c r="L250" i="9"/>
  <c r="F250" i="9" s="1"/>
  <c r="B250" i="9" s="1"/>
  <c r="E250" i="9"/>
  <c r="M249" i="9"/>
  <c r="L249" i="9"/>
  <c r="F249" i="9" s="1"/>
  <c r="B249" i="9" s="1"/>
  <c r="E249" i="9"/>
  <c r="M248" i="9"/>
  <c r="L248" i="9"/>
  <c r="F248" i="9"/>
  <c r="B248" i="9" s="1"/>
  <c r="E248" i="9"/>
  <c r="M247" i="9"/>
  <c r="F247" i="9" s="1"/>
  <c r="B247" i="9" s="1"/>
  <c r="L247" i="9"/>
  <c r="E247" i="9"/>
  <c r="M246" i="9"/>
  <c r="L246" i="9"/>
  <c r="F246" i="9"/>
  <c r="E246" i="9"/>
  <c r="M245" i="9"/>
  <c r="F245" i="9" s="1"/>
  <c r="L245" i="9"/>
  <c r="E245" i="9"/>
  <c r="B245" i="9" s="1"/>
  <c r="M244" i="9"/>
  <c r="L244" i="9"/>
  <c r="E244" i="9"/>
  <c r="M243" i="9"/>
  <c r="L243" i="9"/>
  <c r="F243" i="9" s="1"/>
  <c r="E243" i="9"/>
  <c r="B243" i="9"/>
  <c r="M242" i="9"/>
  <c r="L242" i="9"/>
  <c r="F242" i="9" s="1"/>
  <c r="B242" i="9" s="1"/>
  <c r="E242" i="9"/>
  <c r="M241" i="9"/>
  <c r="L241" i="9"/>
  <c r="F241" i="9" s="1"/>
  <c r="B241" i="9" s="1"/>
  <c r="E241" i="9"/>
  <c r="M240" i="9"/>
  <c r="L240" i="9"/>
  <c r="F240" i="9"/>
  <c r="E240" i="9"/>
  <c r="B240" i="9"/>
  <c r="M239" i="9"/>
  <c r="F239" i="9" s="1"/>
  <c r="B239" i="9" s="1"/>
  <c r="L239" i="9"/>
  <c r="E239" i="9"/>
  <c r="M238" i="9"/>
  <c r="F238" i="9" s="1"/>
  <c r="L238" i="9"/>
  <c r="E238" i="9"/>
  <c r="M237" i="9"/>
  <c r="F237" i="9" s="1"/>
  <c r="L237" i="9"/>
  <c r="E237" i="9"/>
  <c r="M236" i="9"/>
  <c r="L236" i="9"/>
  <c r="E236" i="9"/>
  <c r="M235" i="9"/>
  <c r="L235" i="9"/>
  <c r="F235" i="9" s="1"/>
  <c r="E235" i="9"/>
  <c r="B235" i="9" s="1"/>
  <c r="M234" i="9"/>
  <c r="L234" i="9"/>
  <c r="F234" i="9" s="1"/>
  <c r="B234" i="9" s="1"/>
  <c r="E234" i="9"/>
  <c r="M233" i="9"/>
  <c r="L233" i="9"/>
  <c r="F233" i="9"/>
  <c r="B233" i="9" s="1"/>
  <c r="E233" i="9"/>
  <c r="M232" i="9"/>
  <c r="L232" i="9"/>
  <c r="F232" i="9"/>
  <c r="B232" i="9" s="1"/>
  <c r="E232" i="9"/>
  <c r="M231" i="9"/>
  <c r="F231" i="9" s="1"/>
  <c r="B231" i="9" s="1"/>
  <c r="L231" i="9"/>
  <c r="E231" i="9"/>
  <c r="M230" i="9"/>
  <c r="L230" i="9"/>
  <c r="F230" i="9"/>
  <c r="E230" i="9"/>
  <c r="B230" i="9" s="1"/>
  <c r="M229" i="9"/>
  <c r="F229" i="9" s="1"/>
  <c r="L229" i="9"/>
  <c r="E229" i="9"/>
  <c r="B229" i="9" s="1"/>
  <c r="M228" i="9"/>
  <c r="L228" i="9"/>
  <c r="E228" i="9"/>
  <c r="M227" i="9"/>
  <c r="L227" i="9"/>
  <c r="F227" i="9" s="1"/>
  <c r="B227" i="9" s="1"/>
  <c r="E227" i="9"/>
  <c r="M226" i="9"/>
  <c r="L226" i="9"/>
  <c r="F226" i="9" s="1"/>
  <c r="E226" i="9"/>
  <c r="B226" i="9"/>
  <c r="M225" i="9"/>
  <c r="L225" i="9"/>
  <c r="F225" i="9" s="1"/>
  <c r="B225" i="9" s="1"/>
  <c r="E225" i="9"/>
  <c r="M224" i="9"/>
  <c r="L224" i="9"/>
  <c r="F224" i="9"/>
  <c r="B224" i="9" s="1"/>
  <c r="E224" i="9"/>
  <c r="M223" i="9"/>
  <c r="F223" i="9" s="1"/>
  <c r="B223" i="9" s="1"/>
  <c r="L223" i="9"/>
  <c r="E223" i="9"/>
  <c r="M222" i="9"/>
  <c r="F222" i="9" s="1"/>
  <c r="L222" i="9"/>
  <c r="E222" i="9"/>
  <c r="M221" i="9"/>
  <c r="L221" i="9"/>
  <c r="E221" i="9"/>
  <c r="M220" i="9"/>
  <c r="L220" i="9"/>
  <c r="E220" i="9"/>
  <c r="M219" i="9"/>
  <c r="L219" i="9"/>
  <c r="E219" i="9"/>
  <c r="M218" i="9"/>
  <c r="L218" i="9"/>
  <c r="E218" i="9"/>
  <c r="M217" i="9"/>
  <c r="L217" i="9"/>
  <c r="E217" i="9"/>
  <c r="M216" i="9"/>
  <c r="L216" i="9"/>
  <c r="F216" i="9"/>
  <c r="B216" i="9" s="1"/>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G158" i="9"/>
  <c r="E158" i="9" s="1"/>
  <c r="B158" i="9" s="1"/>
  <c r="F158" i="9"/>
  <c r="H157" i="9"/>
  <c r="G157" i="9"/>
  <c r="E157" i="9" s="1"/>
  <c r="F157" i="9"/>
  <c r="B157" i="9"/>
  <c r="H156" i="9"/>
  <c r="G156" i="9"/>
  <c r="E156" i="9" s="1"/>
  <c r="B156" i="9" s="1"/>
  <c r="F156" i="9"/>
  <c r="H155" i="9"/>
  <c r="G155" i="9"/>
  <c r="E155" i="9" s="1"/>
  <c r="B155" i="9" s="1"/>
  <c r="F155" i="9"/>
  <c r="H154" i="9"/>
  <c r="G154" i="9"/>
  <c r="F154" i="9"/>
  <c r="H153" i="9"/>
  <c r="G153" i="9"/>
  <c r="F153" i="9"/>
  <c r="E153" i="9"/>
  <c r="H152" i="9"/>
  <c r="G152" i="9"/>
  <c r="F152" i="9"/>
  <c r="E152" i="9"/>
  <c r="B152" i="9" s="1"/>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F147" i="9"/>
  <c r="B147" i="9"/>
  <c r="H146" i="9"/>
  <c r="E146" i="9" s="1"/>
  <c r="B146" i="9" s="1"/>
  <c r="G146" i="9"/>
  <c r="F146" i="9"/>
  <c r="H145" i="9"/>
  <c r="G145" i="9"/>
  <c r="F145" i="9"/>
  <c r="E145" i="9"/>
  <c r="B145" i="9" s="1"/>
  <c r="H144" i="9"/>
  <c r="G144" i="9"/>
  <c r="F144" i="9"/>
  <c r="E144" i="9"/>
  <c r="B144" i="9" s="1"/>
  <c r="F143" i="9"/>
  <c r="H142" i="9"/>
  <c r="G142" i="9"/>
  <c r="E142" i="9" s="1"/>
  <c r="B142" i="9" s="1"/>
  <c r="F142" i="9"/>
  <c r="H141" i="9"/>
  <c r="G141" i="9"/>
  <c r="E141" i="9" s="1"/>
  <c r="B141" i="9" s="1"/>
  <c r="F141" i="9"/>
  <c r="H140" i="9"/>
  <c r="G140" i="9"/>
  <c r="E140" i="9" s="1"/>
  <c r="B140" i="9" s="1"/>
  <c r="F140" i="9"/>
  <c r="H139" i="9"/>
  <c r="G139" i="9"/>
  <c r="E139" i="9" s="1"/>
  <c r="B139" i="9" s="1"/>
  <c r="F139" i="9"/>
  <c r="H138" i="9"/>
  <c r="E138" i="9" s="1"/>
  <c r="B138" i="9" s="1"/>
  <c r="G138" i="9"/>
  <c r="F138" i="9"/>
  <c r="H137" i="9"/>
  <c r="G137" i="9"/>
  <c r="F137" i="9"/>
  <c r="E137" i="9"/>
  <c r="B137" i="9" s="1"/>
  <c r="H136" i="9"/>
  <c r="G136" i="9"/>
  <c r="F136" i="9"/>
  <c r="E136" i="9"/>
  <c r="B136" i="9" s="1"/>
  <c r="H135" i="9"/>
  <c r="G135" i="9"/>
  <c r="E135" i="9" s="1"/>
  <c r="B135" i="9" s="1"/>
  <c r="F135" i="9"/>
  <c r="H134" i="9"/>
  <c r="G134" i="9"/>
  <c r="F134" i="9"/>
  <c r="E134" i="9"/>
  <c r="B134" i="9"/>
  <c r="H133" i="9"/>
  <c r="G133" i="9"/>
  <c r="F133" i="9"/>
  <c r="E133" i="9"/>
  <c r="B133" i="9"/>
  <c r="H132" i="9"/>
  <c r="G132" i="9"/>
  <c r="E132" i="9" s="1"/>
  <c r="F132" i="9"/>
  <c r="H131" i="9"/>
  <c r="G131" i="9"/>
  <c r="E131" i="9" s="1"/>
  <c r="B131" i="9" s="1"/>
  <c r="F131" i="9"/>
  <c r="H130" i="9"/>
  <c r="E130" i="9" s="1"/>
  <c r="B130" i="9" s="1"/>
  <c r="G130" i="9"/>
  <c r="F130" i="9"/>
  <c r="H129" i="9"/>
  <c r="E129" i="9" s="1"/>
  <c r="B129" i="9" s="1"/>
  <c r="G129" i="9"/>
  <c r="F129" i="9"/>
  <c r="H128" i="9"/>
  <c r="G128" i="9"/>
  <c r="F128" i="9"/>
  <c r="E128" i="9"/>
  <c r="B128" i="9" s="1"/>
  <c r="H127" i="9"/>
  <c r="G127" i="9"/>
  <c r="F127" i="9"/>
  <c r="H126" i="9"/>
  <c r="G126" i="9"/>
  <c r="E126" i="9" s="1"/>
  <c r="B126" i="9" s="1"/>
  <c r="F126" i="9"/>
  <c r="H125" i="9"/>
  <c r="G125" i="9"/>
  <c r="E125" i="9" s="1"/>
  <c r="B125" i="9" s="1"/>
  <c r="F125" i="9"/>
  <c r="H124" i="9"/>
  <c r="G124" i="9"/>
  <c r="E124" i="9" s="1"/>
  <c r="F124" i="9"/>
  <c r="H123" i="9"/>
  <c r="G123" i="9"/>
  <c r="E123" i="9" s="1"/>
  <c r="F123" i="9"/>
  <c r="B123" i="9"/>
  <c r="H122" i="9"/>
  <c r="E122" i="9" s="1"/>
  <c r="B122" i="9" s="1"/>
  <c r="G122" i="9"/>
  <c r="F122" i="9"/>
  <c r="H121" i="9"/>
  <c r="E121" i="9" s="1"/>
  <c r="B121" i="9" s="1"/>
  <c r="G121" i="9"/>
  <c r="F121" i="9"/>
  <c r="H120" i="9"/>
  <c r="G120" i="9"/>
  <c r="F120" i="9"/>
  <c r="E120" i="9"/>
  <c r="B120" i="9" s="1"/>
  <c r="H119" i="9"/>
  <c r="G119" i="9"/>
  <c r="E119" i="9" s="1"/>
  <c r="B119" i="9" s="1"/>
  <c r="F119" i="9"/>
  <c r="H118" i="9"/>
  <c r="G118" i="9"/>
  <c r="E118" i="9" s="1"/>
  <c r="B118" i="9" s="1"/>
  <c r="F118" i="9"/>
  <c r="H117" i="9"/>
  <c r="G117" i="9"/>
  <c r="E117" i="9" s="1"/>
  <c r="B117" i="9" s="1"/>
  <c r="F117" i="9"/>
  <c r="H116" i="9"/>
  <c r="G116" i="9"/>
  <c r="E116" i="9" s="1"/>
  <c r="F116" i="9"/>
  <c r="H115" i="9"/>
  <c r="G115" i="9"/>
  <c r="E115" i="9" s="1"/>
  <c r="F115" i="9"/>
  <c r="B115" i="9"/>
  <c r="H114" i="9"/>
  <c r="E114" i="9" s="1"/>
  <c r="B114" i="9" s="1"/>
  <c r="G114" i="9"/>
  <c r="F114" i="9"/>
  <c r="H113" i="9"/>
  <c r="E113" i="9" s="1"/>
  <c r="B113" i="9" s="1"/>
  <c r="G113" i="9"/>
  <c r="F113" i="9"/>
  <c r="H112" i="9"/>
  <c r="G112" i="9"/>
  <c r="F112" i="9"/>
  <c r="E112" i="9"/>
  <c r="B112" i="9" s="1"/>
  <c r="H111" i="9"/>
  <c r="G111" i="9"/>
  <c r="F111" i="9"/>
  <c r="H110" i="9"/>
  <c r="G110" i="9"/>
  <c r="F110" i="9"/>
  <c r="E110" i="9"/>
  <c r="B110" i="9" s="1"/>
  <c r="H109" i="9"/>
  <c r="G109" i="9"/>
  <c r="E109" i="9" s="1"/>
  <c r="F109" i="9"/>
  <c r="B109" i="9"/>
  <c r="H108" i="9"/>
  <c r="G108" i="9"/>
  <c r="E108" i="9" s="1"/>
  <c r="F108" i="9"/>
  <c r="H107" i="9"/>
  <c r="G107" i="9"/>
  <c r="E107" i="9" s="1"/>
  <c r="B107" i="9" s="1"/>
  <c r="F107" i="9"/>
  <c r="H106" i="9"/>
  <c r="E106" i="9" s="1"/>
  <c r="B106" i="9" s="1"/>
  <c r="G106" i="9"/>
  <c r="F106" i="9"/>
  <c r="H105" i="9"/>
  <c r="E105" i="9" s="1"/>
  <c r="B105" i="9" s="1"/>
  <c r="G105" i="9"/>
  <c r="F105" i="9"/>
  <c r="H104" i="9"/>
  <c r="G104" i="9"/>
  <c r="F104" i="9"/>
  <c r="E104" i="9"/>
  <c r="B104" i="9" s="1"/>
  <c r="H103" i="9"/>
  <c r="G103" i="9"/>
  <c r="F103" i="9"/>
  <c r="H102" i="9"/>
  <c r="G102" i="9"/>
  <c r="F102" i="9"/>
  <c r="E102" i="9"/>
  <c r="B102" i="9" s="1"/>
  <c r="H101" i="9"/>
  <c r="G101" i="9"/>
  <c r="E101" i="9" s="1"/>
  <c r="F101" i="9"/>
  <c r="B101" i="9"/>
  <c r="H100" i="9"/>
  <c r="G100" i="9"/>
  <c r="E100" i="9" s="1"/>
  <c r="B100" i="9" s="1"/>
  <c r="F100" i="9"/>
  <c r="H99" i="9"/>
  <c r="G99" i="9"/>
  <c r="E99" i="9" s="1"/>
  <c r="B99" i="9" s="1"/>
  <c r="F99" i="9"/>
  <c r="H98" i="9"/>
  <c r="E98" i="9" s="1"/>
  <c r="B98" i="9" s="1"/>
  <c r="G98" i="9"/>
  <c r="F98" i="9"/>
  <c r="H97" i="9"/>
  <c r="E97" i="9" s="1"/>
  <c r="B97" i="9" s="1"/>
  <c r="G97" i="9"/>
  <c r="F97" i="9"/>
  <c r="H96" i="9"/>
  <c r="G96" i="9"/>
  <c r="F96" i="9"/>
  <c r="E96" i="9"/>
  <c r="B96" i="9" s="1"/>
  <c r="H95" i="9"/>
  <c r="G95" i="9"/>
  <c r="F95" i="9"/>
  <c r="H94" i="9"/>
  <c r="G94" i="9"/>
  <c r="E94" i="9" s="1"/>
  <c r="B94" i="9" s="1"/>
  <c r="F94" i="9"/>
  <c r="H93" i="9"/>
  <c r="G93" i="9"/>
  <c r="F93" i="9"/>
  <c r="E93" i="9"/>
  <c r="B93" i="9"/>
  <c r="H92" i="9"/>
  <c r="G92" i="9"/>
  <c r="E92" i="9" s="1"/>
  <c r="F92" i="9"/>
  <c r="H91" i="9"/>
  <c r="G91" i="9"/>
  <c r="E91" i="9" s="1"/>
  <c r="B91" i="9" s="1"/>
  <c r="F91" i="9"/>
  <c r="H90" i="9"/>
  <c r="E90" i="9" s="1"/>
  <c r="B90" i="9" s="1"/>
  <c r="G90" i="9"/>
  <c r="F90" i="9"/>
  <c r="H89" i="9"/>
  <c r="G89" i="9"/>
  <c r="F89" i="9"/>
  <c r="E89" i="9"/>
  <c r="B89" i="9" s="1"/>
  <c r="H88" i="9"/>
  <c r="G88" i="9"/>
  <c r="F88" i="9"/>
  <c r="E88" i="9"/>
  <c r="B88" i="9" s="1"/>
  <c r="H87" i="9"/>
  <c r="G87" i="9"/>
  <c r="F87" i="9"/>
  <c r="H86" i="9"/>
  <c r="G86" i="9"/>
  <c r="F86" i="9"/>
  <c r="E86" i="9"/>
  <c r="B86" i="9" s="1"/>
  <c r="H85" i="9"/>
  <c r="G85" i="9"/>
  <c r="F85" i="9"/>
  <c r="E85" i="9"/>
  <c r="B85" i="9"/>
  <c r="H84" i="9"/>
  <c r="G84" i="9"/>
  <c r="E84" i="9" s="1"/>
  <c r="B84" i="9" s="1"/>
  <c r="F84" i="9"/>
  <c r="H83" i="9"/>
  <c r="G83" i="9"/>
  <c r="E83" i="9" s="1"/>
  <c r="F83" i="9"/>
  <c r="B83" i="9"/>
  <c r="H82" i="9"/>
  <c r="E82" i="9" s="1"/>
  <c r="B82" i="9" s="1"/>
  <c r="G82" i="9"/>
  <c r="F82" i="9"/>
  <c r="H81" i="9"/>
  <c r="E81" i="9" s="1"/>
  <c r="B81" i="9" s="1"/>
  <c r="G81" i="9"/>
  <c r="F81" i="9"/>
  <c r="H80" i="9"/>
  <c r="G80" i="9"/>
  <c r="F80" i="9"/>
  <c r="E80" i="9"/>
  <c r="B80" i="9" s="1"/>
  <c r="H79" i="9"/>
  <c r="G79" i="9"/>
  <c r="E79" i="9" s="1"/>
  <c r="B79" i="9" s="1"/>
  <c r="F79" i="9"/>
  <c r="H78" i="9"/>
  <c r="G78" i="9"/>
  <c r="E78" i="9" s="1"/>
  <c r="B78" i="9" s="1"/>
  <c r="F78" i="9"/>
  <c r="H77" i="9"/>
  <c r="G77" i="9"/>
  <c r="E77" i="9" s="1"/>
  <c r="B77" i="9" s="1"/>
  <c r="F77" i="9"/>
  <c r="H76" i="9"/>
  <c r="G76" i="9"/>
  <c r="E76" i="9" s="1"/>
  <c r="F76" i="9"/>
  <c r="H75" i="9"/>
  <c r="G75" i="9"/>
  <c r="E75" i="9" s="1"/>
  <c r="F75" i="9"/>
  <c r="B75" i="9" s="1"/>
  <c r="H74" i="9"/>
  <c r="E74" i="9" s="1"/>
  <c r="B74" i="9" s="1"/>
  <c r="G74" i="9"/>
  <c r="F74" i="9"/>
  <c r="H73" i="9"/>
  <c r="G73" i="9"/>
  <c r="F73" i="9"/>
  <c r="E73" i="9"/>
  <c r="B73" i="9" s="1"/>
  <c r="H72" i="9"/>
  <c r="G72" i="9"/>
  <c r="F72" i="9"/>
  <c r="E72" i="9"/>
  <c r="B72" i="9" s="1"/>
  <c r="H71" i="9"/>
  <c r="G71" i="9"/>
  <c r="F71" i="9"/>
  <c r="H70" i="9"/>
  <c r="G70" i="9"/>
  <c r="F70" i="9"/>
  <c r="E70" i="9"/>
  <c r="B70" i="9" s="1"/>
  <c r="H69" i="9"/>
  <c r="G69" i="9"/>
  <c r="E69" i="9" s="1"/>
  <c r="F69" i="9"/>
  <c r="B69" i="9"/>
  <c r="H68" i="9"/>
  <c r="G68" i="9"/>
  <c r="F68" i="9"/>
  <c r="H67" i="9"/>
  <c r="G67" i="9"/>
  <c r="E67" i="9" s="1"/>
  <c r="B67" i="9" s="1"/>
  <c r="F67" i="9"/>
  <c r="H66" i="9"/>
  <c r="E66" i="9" s="1"/>
  <c r="B66" i="9" s="1"/>
  <c r="G66" i="9"/>
  <c r="F66" i="9"/>
  <c r="H65" i="9"/>
  <c r="E65" i="9" s="1"/>
  <c r="B65" i="9" s="1"/>
  <c r="G65" i="9"/>
  <c r="F65" i="9"/>
  <c r="H64" i="9"/>
  <c r="G64" i="9"/>
  <c r="F64" i="9"/>
  <c r="E64" i="9"/>
  <c r="B64" i="9" s="1"/>
  <c r="H63" i="9"/>
  <c r="G63" i="9"/>
  <c r="F63" i="9"/>
  <c r="H62" i="9"/>
  <c r="G62" i="9"/>
  <c r="F62" i="9"/>
  <c r="E62" i="9"/>
  <c r="B62" i="9" s="1"/>
  <c r="H61" i="9"/>
  <c r="G61" i="9"/>
  <c r="E61" i="9" s="1"/>
  <c r="F61" i="9"/>
  <c r="B61" i="9"/>
  <c r="H60" i="9"/>
  <c r="G60" i="9"/>
  <c r="E60" i="9" s="1"/>
  <c r="B60" i="9" s="1"/>
  <c r="F60" i="9"/>
  <c r="H59" i="9"/>
  <c r="G59" i="9"/>
  <c r="F59" i="9"/>
  <c r="E59" i="9"/>
  <c r="B59" i="9"/>
  <c r="H58" i="9"/>
  <c r="E58" i="9" s="1"/>
  <c r="B58" i="9" s="1"/>
  <c r="G58" i="9"/>
  <c r="F58" i="9"/>
  <c r="H57" i="9"/>
  <c r="G57" i="9"/>
  <c r="F57" i="9"/>
  <c r="E57" i="9"/>
  <c r="B57" i="9" s="1"/>
  <c r="H56" i="9"/>
  <c r="G56" i="9"/>
  <c r="F56" i="9"/>
  <c r="E56" i="9"/>
  <c r="B56" i="9" s="1"/>
  <c r="H55" i="9"/>
  <c r="G55" i="9"/>
  <c r="E55" i="9" s="1"/>
  <c r="B55" i="9" s="1"/>
  <c r="F55" i="9"/>
  <c r="H54" i="9"/>
  <c r="G54" i="9"/>
  <c r="F54" i="9"/>
  <c r="E54" i="9"/>
  <c r="B54" i="9" s="1"/>
  <c r="H53" i="9"/>
  <c r="G53" i="9"/>
  <c r="E53" i="9" s="1"/>
  <c r="B53" i="9" s="1"/>
  <c r="F53" i="9"/>
  <c r="H52" i="9"/>
  <c r="G52" i="9"/>
  <c r="E52" i="9" s="1"/>
  <c r="F52" i="9"/>
  <c r="H51" i="9"/>
  <c r="G51" i="9"/>
  <c r="F51" i="9"/>
  <c r="B51" i="9" s="1"/>
  <c r="E51" i="9"/>
  <c r="H50" i="9"/>
  <c r="G50" i="9"/>
  <c r="F50" i="9"/>
  <c r="H49" i="9"/>
  <c r="E49" i="9" s="1"/>
  <c r="B49" i="9" s="1"/>
  <c r="G49" i="9"/>
  <c r="F49" i="9"/>
  <c r="H48" i="9"/>
  <c r="G48" i="9"/>
  <c r="F48" i="9"/>
  <c r="E48" i="9"/>
  <c r="B48" i="9" s="1"/>
  <c r="H47" i="9"/>
  <c r="G47" i="9"/>
  <c r="F47" i="9"/>
  <c r="H46" i="9"/>
  <c r="E46" i="9" s="1"/>
  <c r="B46" i="9" s="1"/>
  <c r="G46" i="9"/>
  <c r="F46" i="9"/>
  <c r="H45" i="9"/>
  <c r="G45" i="9"/>
  <c r="F45" i="9"/>
  <c r="H44" i="9"/>
  <c r="G44" i="9"/>
  <c r="F44" i="9"/>
  <c r="H43" i="9"/>
  <c r="E43" i="9" s="1"/>
  <c r="G43" i="9"/>
  <c r="F43" i="9"/>
  <c r="H42" i="9"/>
  <c r="G42" i="9"/>
  <c r="F42" i="9"/>
  <c r="H41" i="9"/>
  <c r="G41" i="9"/>
  <c r="F41" i="9"/>
  <c r="H40" i="9"/>
  <c r="G40" i="9"/>
  <c r="F40" i="9"/>
  <c r="H39" i="9"/>
  <c r="G39" i="9"/>
  <c r="F39" i="9"/>
  <c r="E39" i="9"/>
  <c r="B39" i="9"/>
  <c r="H38" i="9"/>
  <c r="G38" i="9"/>
  <c r="E38" i="9" s="1"/>
  <c r="B38" i="9" s="1"/>
  <c r="F38" i="9"/>
  <c r="H37" i="9"/>
  <c r="G37" i="9"/>
  <c r="E37" i="9" s="1"/>
  <c r="B37" i="9" s="1"/>
  <c r="F37" i="9"/>
  <c r="H36" i="9"/>
  <c r="E36" i="9" s="1"/>
  <c r="B36" i="9" s="1"/>
  <c r="G36" i="9"/>
  <c r="F36" i="9"/>
  <c r="H35" i="9"/>
  <c r="G35" i="9"/>
  <c r="F35" i="9"/>
  <c r="E35" i="9"/>
  <c r="B35" i="9" s="1"/>
  <c r="H34" i="9"/>
  <c r="G34" i="9"/>
  <c r="F34" i="9"/>
  <c r="E34" i="9"/>
  <c r="B34" i="9" s="1"/>
  <c r="H33" i="9"/>
  <c r="G33" i="9"/>
  <c r="F33" i="9"/>
  <c r="H32" i="9"/>
  <c r="G32" i="9"/>
  <c r="F32" i="9"/>
  <c r="H31" i="9"/>
  <c r="G31" i="9"/>
  <c r="F31" i="9"/>
  <c r="E31" i="9"/>
  <c r="B31" i="9"/>
  <c r="H30" i="9"/>
  <c r="G30" i="9"/>
  <c r="F30" i="9"/>
  <c r="H29" i="9"/>
  <c r="G29" i="9"/>
  <c r="E29" i="9" s="1"/>
  <c r="B29" i="9" s="1"/>
  <c r="F29" i="9"/>
  <c r="H28" i="9"/>
  <c r="E28" i="9" s="1"/>
  <c r="B28" i="9" s="1"/>
  <c r="G28" i="9"/>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E22" i="9" s="1"/>
  <c r="B22" i="9" s="1"/>
  <c r="F22" i="9"/>
  <c r="F21" i="9"/>
  <c r="F4" i="9"/>
  <c r="O3" i="9"/>
  <c r="G275" i="9" s="1"/>
  <c r="I3" i="9"/>
  <c r="H3" i="9"/>
  <c r="G3" i="9"/>
  <c r="D101" i="8"/>
  <c r="C1576" i="1" s="1"/>
  <c r="G1576" i="1" s="1"/>
  <c r="D95" i="8"/>
  <c r="D90" i="8"/>
  <c r="D85" i="8"/>
  <c r="D80" i="8"/>
  <c r="D75" i="8"/>
  <c r="D49" i="8" s="1"/>
  <c r="D70" i="8"/>
  <c r="D65" i="8"/>
  <c r="D60" i="8"/>
  <c r="D55" i="8"/>
  <c r="D50" i="8"/>
  <c r="D44" i="8"/>
  <c r="D36" i="8"/>
  <c r="D26" i="8"/>
  <c r="D18" i="8"/>
  <c r="D8" i="8"/>
  <c r="D6" i="8" s="1"/>
  <c r="C1481" i="1" s="1"/>
  <c r="H1481" i="1" s="1"/>
  <c r="E44" i="7"/>
  <c r="D44" i="7"/>
  <c r="E39" i="7"/>
  <c r="E38" i="7" s="1"/>
  <c r="D39" i="7"/>
  <c r="D38" i="7"/>
  <c r="E30" i="7"/>
  <c r="D30" i="7"/>
  <c r="E23" i="7"/>
  <c r="E22" i="7" s="1"/>
  <c r="D1453" i="1" s="1"/>
  <c r="D23" i="7"/>
  <c r="E14" i="7"/>
  <c r="D14" i="7"/>
  <c r="E7" i="7"/>
  <c r="E6" i="7" s="1"/>
  <c r="D1437" i="1"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18" i="6"/>
  <c r="F118" i="6" s="1"/>
  <c r="F117" i="6"/>
  <c r="F116" i="6"/>
  <c r="F115" i="6"/>
  <c r="E115" i="6"/>
  <c r="D115" i="6"/>
  <c r="D114" i="6" s="1"/>
  <c r="F114" i="6" s="1"/>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F250" i="5"/>
  <c r="E250" i="5"/>
  <c r="D250" i="5"/>
  <c r="F249" i="5"/>
  <c r="F248" i="5"/>
  <c r="F247" i="5"/>
  <c r="E246" i="5"/>
  <c r="D246" i="5"/>
  <c r="D245" i="5" s="1"/>
  <c r="F244" i="5"/>
  <c r="F243" i="5"/>
  <c r="E242" i="5"/>
  <c r="D242" i="5"/>
  <c r="F242" i="5" s="1"/>
  <c r="F241" i="5"/>
  <c r="F240" i="5"/>
  <c r="E239" i="5"/>
  <c r="F239" i="5" s="1"/>
  <c r="D239" i="5"/>
  <c r="D238" i="5"/>
  <c r="D237"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D206" i="5" s="1"/>
  <c r="F205" i="5"/>
  <c r="F204" i="5"/>
  <c r="F203" i="5"/>
  <c r="F202" i="5"/>
  <c r="F201" i="5"/>
  <c r="F200" i="5"/>
  <c r="F199" i="5"/>
  <c r="F198" i="5"/>
  <c r="E198" i="5"/>
  <c r="D198" i="5"/>
  <c r="F197" i="5"/>
  <c r="F196" i="5"/>
  <c r="F195" i="5"/>
  <c r="F194" i="5"/>
  <c r="F193" i="5"/>
  <c r="F192" i="5"/>
  <c r="F191" i="5"/>
  <c r="E191" i="5"/>
  <c r="D191" i="5"/>
  <c r="E190" i="5"/>
  <c r="H310" i="9" s="1"/>
  <c r="D190" i="5"/>
  <c r="G310" i="9" s="1"/>
  <c r="E310" i="9" s="1"/>
  <c r="B310" i="9" s="1"/>
  <c r="F189" i="5"/>
  <c r="F188" i="5"/>
  <c r="F187" i="5"/>
  <c r="F186" i="5"/>
  <c r="F185" i="5"/>
  <c r="F184" i="5"/>
  <c r="F183" i="5"/>
  <c r="F182" i="5"/>
  <c r="F181" i="5"/>
  <c r="E180" i="5"/>
  <c r="F180" i="5" s="1"/>
  <c r="D180" i="5"/>
  <c r="F179" i="5"/>
  <c r="F178" i="5"/>
  <c r="D177" i="5"/>
  <c r="G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79" i="5"/>
  <c r="D78" i="5" s="1"/>
  <c r="F77" i="5"/>
  <c r="F76" i="5"/>
  <c r="F75" i="5"/>
  <c r="F74" i="5"/>
  <c r="F73" i="5"/>
  <c r="F72" i="5"/>
  <c r="F71" i="5"/>
  <c r="E70" i="5"/>
  <c r="E69" i="5" s="1"/>
  <c r="D70" i="5"/>
  <c r="D69" i="5" s="1"/>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1023"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E625" i="4" s="1"/>
  <c r="D626" i="4"/>
  <c r="F625"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E594" i="4"/>
  <c r="E593" i="4" s="1"/>
  <c r="D594" i="4"/>
  <c r="F594" i="4" s="1"/>
  <c r="F592" i="4"/>
  <c r="F591" i="4"/>
  <c r="E590" i="4"/>
  <c r="D590" i="4"/>
  <c r="F590" i="4" s="1"/>
  <c r="F589" i="4"/>
  <c r="F588" i="4"/>
  <c r="F587" i="4"/>
  <c r="E587" i="4"/>
  <c r="D587" i="4"/>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E484" i="4"/>
  <c r="F483" i="4"/>
  <c r="F482" i="4"/>
  <c r="E481" i="4"/>
  <c r="D481" i="4"/>
  <c r="F481" i="4" s="1"/>
  <c r="F480" i="4"/>
  <c r="F479" i="4"/>
  <c r="F478" i="4"/>
  <c r="E478" i="4"/>
  <c r="D478" i="4"/>
  <c r="F477" i="4"/>
  <c r="F476" i="4"/>
  <c r="F475" i="4"/>
  <c r="F474" i="4"/>
  <c r="F473" i="4"/>
  <c r="E473" i="4"/>
  <c r="E472" i="4" s="1"/>
  <c r="D473"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E421" i="4" s="1"/>
  <c r="D422" i="4"/>
  <c r="F422" i="4" s="1"/>
  <c r="D421" i="4"/>
  <c r="F421" i="4" s="1"/>
  <c r="E418" i="4"/>
  <c r="D418" i="4"/>
  <c r="F417" i="4"/>
  <c r="E417" i="4"/>
  <c r="D417" i="4"/>
  <c r="E416" i="4"/>
  <c r="D411" i="1" s="1"/>
  <c r="H411"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E363" i="4"/>
  <c r="F362" i="4"/>
  <c r="F361" i="4"/>
  <c r="F360" i="4"/>
  <c r="F359" i="4"/>
  <c r="F358" i="4"/>
  <c r="F357" i="4"/>
  <c r="F356" i="4"/>
  <c r="E356" i="4"/>
  <c r="D356" i="4"/>
  <c r="F355" i="4"/>
  <c r="F354" i="4"/>
  <c r="F353" i="4"/>
  <c r="E352" i="4"/>
  <c r="E351" i="4" s="1"/>
  <c r="D352" i="4"/>
  <c r="D351" i="4" s="1"/>
  <c r="F349" i="4"/>
  <c r="F348" i="4"/>
  <c r="E348" i="4"/>
  <c r="D348" i="4"/>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F304" i="4"/>
  <c r="E304" i="4"/>
  <c r="D304" i="4"/>
  <c r="F303" i="4"/>
  <c r="F302" i="4"/>
  <c r="F301" i="4"/>
  <c r="E300" i="4"/>
  <c r="E299" i="4" s="1"/>
  <c r="D300" i="4"/>
  <c r="D299" i="4" s="1"/>
  <c r="F296" i="4"/>
  <c r="F295" i="4"/>
  <c r="F294" i="4"/>
  <c r="F293" i="4"/>
  <c r="F292" i="4"/>
  <c r="E288" i="4"/>
  <c r="D288" i="4"/>
  <c r="F288" i="4" s="1"/>
  <c r="E287" i="4"/>
  <c r="F287" i="4" s="1"/>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D263" i="4" s="1"/>
  <c r="F263" i="4" s="1"/>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D216" i="4"/>
  <c r="F216" i="4" s="1"/>
  <c r="E215" i="4"/>
  <c r="D215" i="4"/>
  <c r="F215" i="4" s="1"/>
  <c r="F214" i="4"/>
  <c r="F213" i="4"/>
  <c r="F212" i="4"/>
  <c r="F211" i="4"/>
  <c r="E210" i="4"/>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40" i="4" s="1"/>
  <c r="F138" i="4"/>
  <c r="F137" i="4"/>
  <c r="F136" i="4"/>
  <c r="F135" i="4"/>
  <c r="E134" i="4"/>
  <c r="E133" i="4" s="1"/>
  <c r="D134" i="4"/>
  <c r="D133" i="4" s="1"/>
  <c r="F132" i="4"/>
  <c r="F131" i="4"/>
  <c r="F130" i="4"/>
  <c r="F129" i="4"/>
  <c r="F128" i="4"/>
  <c r="E128" i="4"/>
  <c r="D128" i="4"/>
  <c r="F127" i="4"/>
  <c r="F126" i="4"/>
  <c r="E125" i="4"/>
  <c r="E124" i="4" s="1"/>
  <c r="D125" i="4"/>
  <c r="D124" i="4" s="1"/>
  <c r="F123" i="4"/>
  <c r="F122" i="4"/>
  <c r="F121" i="4"/>
  <c r="E120" i="4"/>
  <c r="D120" i="4"/>
  <c r="D106" i="4" s="1"/>
  <c r="F106"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F83" i="4"/>
  <c r="E83" i="4"/>
  <c r="E82" i="4" s="1"/>
  <c r="D83" i="4"/>
  <c r="F81" i="4"/>
  <c r="F80" i="4"/>
  <c r="F79" i="4"/>
  <c r="F78" i="4"/>
  <c r="E77" i="4"/>
  <c r="D77" i="4"/>
  <c r="F76" i="4"/>
  <c r="F75" i="4"/>
  <c r="F74" i="4"/>
  <c r="E74" i="4"/>
  <c r="D74" i="4"/>
  <c r="F73" i="4"/>
  <c r="F72" i="4"/>
  <c r="E71" i="4"/>
  <c r="D71" i="4"/>
  <c r="F71" i="4" s="1"/>
  <c r="F70" i="4"/>
  <c r="F69" i="4"/>
  <c r="F68" i="4"/>
  <c r="E68" i="4"/>
  <c r="D68" i="4"/>
  <c r="F67" i="4"/>
  <c r="F66" i="4"/>
  <c r="E65" i="4"/>
  <c r="D65" i="4"/>
  <c r="F65" i="4" s="1"/>
  <c r="F64" i="4"/>
  <c r="F63" i="4"/>
  <c r="E62" i="4"/>
  <c r="D62" i="4"/>
  <c r="F62" i="4" s="1"/>
  <c r="F61" i="4"/>
  <c r="F60" i="4"/>
  <c r="F59" i="4"/>
  <c r="E59" i="4"/>
  <c r="D59" i="4"/>
  <c r="F58" i="4"/>
  <c r="F57" i="4"/>
  <c r="F56" i="4"/>
  <c r="F55" i="4"/>
  <c r="E54" i="4"/>
  <c r="F54" i="4" s="1"/>
  <c r="D54" i="4"/>
  <c r="F53" i="4"/>
  <c r="F52" i="4"/>
  <c r="E51" i="4"/>
  <c r="D51" i="4"/>
  <c r="F51" i="4" s="1"/>
  <c r="F49" i="4"/>
  <c r="F48" i="4"/>
  <c r="F47" i="4"/>
  <c r="F46" i="4"/>
  <c r="E45" i="4"/>
  <c r="E44" i="4" s="1"/>
  <c r="D45" i="4"/>
  <c r="D44" i="4" s="1"/>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G30" i="3"/>
  <c r="B30" i="3"/>
  <c r="G29" i="3"/>
  <c r="B29" i="3"/>
  <c r="G28" i="3"/>
  <c r="B28" i="3"/>
  <c r="I27" i="3"/>
  <c r="H27" i="3"/>
  <c r="G27" i="3"/>
  <c r="B27" i="3"/>
  <c r="I26" i="3"/>
  <c r="H26" i="3"/>
  <c r="G26" i="3"/>
  <c r="B26" i="3"/>
  <c r="I25" i="3"/>
  <c r="H25" i="3"/>
  <c r="G25" i="3"/>
  <c r="B25" i="3"/>
  <c r="I24" i="3"/>
  <c r="G24" i="3"/>
  <c r="B24" i="3"/>
  <c r="H23" i="3"/>
  <c r="G23" i="3"/>
  <c r="B23" i="3"/>
  <c r="G22" i="3"/>
  <c r="B22" i="3"/>
  <c r="G21" i="3"/>
  <c r="B21" i="3"/>
  <c r="H20" i="3"/>
  <c r="G20" i="3"/>
  <c r="B20" i="3"/>
  <c r="G19" i="3"/>
  <c r="B19" i="3"/>
  <c r="G18" i="3"/>
  <c r="B18" i="3"/>
  <c r="G17" i="3"/>
  <c r="B17" i="3"/>
  <c r="G16" i="3"/>
  <c r="B16" i="3"/>
  <c r="H10" i="3" a="1"/>
  <c r="H10" i="3" s="1"/>
  <c r="L3" i="9" s="1"/>
  <c r="H1580" i="1"/>
  <c r="G1580" i="1"/>
  <c r="C1580" i="1"/>
  <c r="C1579" i="1"/>
  <c r="H1579" i="1" s="1"/>
  <c r="C1578" i="1"/>
  <c r="C1577" i="1"/>
  <c r="H1577" i="1" s="1"/>
  <c r="G1575" i="1"/>
  <c r="C1575" i="1"/>
  <c r="H1575" i="1" s="1"/>
  <c r="G1574" i="1"/>
  <c r="C1574" i="1"/>
  <c r="H1574" i="1" s="1"/>
  <c r="C1573" i="1"/>
  <c r="G1573" i="1" s="1"/>
  <c r="H1572" i="1"/>
  <c r="G1572" i="1"/>
  <c r="C1572" i="1"/>
  <c r="H1571" i="1"/>
  <c r="G1571" i="1"/>
  <c r="C1571" i="1"/>
  <c r="C1570" i="1"/>
  <c r="C1569" i="1"/>
  <c r="H1569" i="1" s="1"/>
  <c r="H1568" i="1"/>
  <c r="C1568" i="1"/>
  <c r="G1568" i="1" s="1"/>
  <c r="G1567" i="1"/>
  <c r="C1567" i="1"/>
  <c r="H1567" i="1" s="1"/>
  <c r="G1566" i="1"/>
  <c r="C1566" i="1"/>
  <c r="H1566" i="1" s="1"/>
  <c r="C1565" i="1"/>
  <c r="G1565" i="1" s="1"/>
  <c r="H1564" i="1"/>
  <c r="G1564" i="1"/>
  <c r="C1564" i="1"/>
  <c r="H1563" i="1"/>
  <c r="G1563" i="1"/>
  <c r="C1563" i="1"/>
  <c r="C1562" i="1"/>
  <c r="C1561" i="1"/>
  <c r="H1561" i="1" s="1"/>
  <c r="H1560" i="1"/>
  <c r="C1560" i="1"/>
  <c r="G1560" i="1" s="1"/>
  <c r="G1559" i="1"/>
  <c r="C1559" i="1"/>
  <c r="H1559" i="1" s="1"/>
  <c r="G1558" i="1"/>
  <c r="C1558" i="1"/>
  <c r="H1558" i="1" s="1"/>
  <c r="C1557" i="1"/>
  <c r="G1557" i="1" s="1"/>
  <c r="H1556" i="1"/>
  <c r="G1556" i="1"/>
  <c r="C1556" i="1"/>
  <c r="H1555" i="1"/>
  <c r="G1555" i="1"/>
  <c r="C1555" i="1"/>
  <c r="C1554" i="1"/>
  <c r="C1553" i="1"/>
  <c r="H1553" i="1" s="1"/>
  <c r="H1552" i="1"/>
  <c r="G1552" i="1"/>
  <c r="C1552" i="1"/>
  <c r="G1551" i="1"/>
  <c r="C1551" i="1"/>
  <c r="H1551" i="1" s="1"/>
  <c r="G1550" i="1"/>
  <c r="C1550" i="1"/>
  <c r="H1550" i="1" s="1"/>
  <c r="C1549" i="1"/>
  <c r="G1549" i="1" s="1"/>
  <c r="H1548" i="1"/>
  <c r="G1548" i="1"/>
  <c r="C1548" i="1"/>
  <c r="H1547" i="1"/>
  <c r="G1547" i="1"/>
  <c r="C1547" i="1"/>
  <c r="C1546" i="1"/>
  <c r="C1545" i="1"/>
  <c r="H1545" i="1" s="1"/>
  <c r="H1544" i="1"/>
  <c r="G1544" i="1"/>
  <c r="C1544" i="1"/>
  <c r="G1543" i="1"/>
  <c r="C1543" i="1"/>
  <c r="H1543" i="1" s="1"/>
  <c r="G1542" i="1"/>
  <c r="C1542" i="1"/>
  <c r="H1542" i="1" s="1"/>
  <c r="C1541" i="1"/>
  <c r="G1541" i="1" s="1"/>
  <c r="H1540" i="1"/>
  <c r="G1540" i="1"/>
  <c r="C1540" i="1"/>
  <c r="H1539" i="1"/>
  <c r="G1539" i="1"/>
  <c r="C1539" i="1"/>
  <c r="C1538" i="1"/>
  <c r="C1537" i="1"/>
  <c r="H1537" i="1" s="1"/>
  <c r="H1536" i="1"/>
  <c r="G1536" i="1"/>
  <c r="C1536" i="1"/>
  <c r="G1535" i="1"/>
  <c r="C1535" i="1"/>
  <c r="H1535" i="1" s="1"/>
  <c r="G1534" i="1"/>
  <c r="C1534" i="1"/>
  <c r="H1534" i="1" s="1"/>
  <c r="C1533" i="1"/>
  <c r="G1533" i="1" s="1"/>
  <c r="H1532" i="1"/>
  <c r="G1532" i="1"/>
  <c r="C1532" i="1"/>
  <c r="H1531" i="1"/>
  <c r="G1531" i="1"/>
  <c r="C1531" i="1"/>
  <c r="C1530" i="1"/>
  <c r="C1529" i="1"/>
  <c r="H1529" i="1" s="1"/>
  <c r="H1528" i="1"/>
  <c r="G1528" i="1"/>
  <c r="C1528" i="1"/>
  <c r="G1527" i="1"/>
  <c r="C1527" i="1"/>
  <c r="H1527" i="1" s="1"/>
  <c r="G1526" i="1"/>
  <c r="C1526" i="1"/>
  <c r="H1526" i="1" s="1"/>
  <c r="C1525" i="1"/>
  <c r="G1525" i="1" s="1"/>
  <c r="H1524" i="1"/>
  <c r="G1524" i="1"/>
  <c r="C1524" i="1"/>
  <c r="H1523" i="1"/>
  <c r="G1523" i="1"/>
  <c r="C1523" i="1"/>
  <c r="C1522" i="1"/>
  <c r="C1521" i="1"/>
  <c r="H1521" i="1" s="1"/>
  <c r="H1520" i="1"/>
  <c r="G1520" i="1"/>
  <c r="C1520" i="1"/>
  <c r="G1519" i="1"/>
  <c r="C1519" i="1"/>
  <c r="H1519" i="1" s="1"/>
  <c r="H1516" i="1"/>
  <c r="G1516" i="1"/>
  <c r="C1516" i="1"/>
  <c r="H1515" i="1"/>
  <c r="G1515" i="1"/>
  <c r="C1515" i="1"/>
  <c r="C1514" i="1"/>
  <c r="C1513" i="1"/>
  <c r="H1513" i="1" s="1"/>
  <c r="H1512" i="1"/>
  <c r="G1512" i="1"/>
  <c r="C1512" i="1"/>
  <c r="G1511" i="1"/>
  <c r="C1511" i="1"/>
  <c r="H1511" i="1" s="1"/>
  <c r="C1510" i="1"/>
  <c r="H1510" i="1" s="1"/>
  <c r="C1509" i="1"/>
  <c r="G1509" i="1" s="1"/>
  <c r="H1508" i="1"/>
  <c r="G1508" i="1"/>
  <c r="C1508" i="1"/>
  <c r="C1507" i="1"/>
  <c r="H1507" i="1" s="1"/>
  <c r="C1506" i="1"/>
  <c r="C1505" i="1"/>
  <c r="H1505" i="1" s="1"/>
  <c r="C1504" i="1"/>
  <c r="H1504" i="1" s="1"/>
  <c r="G1503" i="1"/>
  <c r="C1503" i="1"/>
  <c r="H1503" i="1" s="1"/>
  <c r="C1502" i="1"/>
  <c r="H1502" i="1" s="1"/>
  <c r="C1501" i="1"/>
  <c r="G1501" i="1" s="1"/>
  <c r="H1500" i="1"/>
  <c r="G1500" i="1"/>
  <c r="C1500" i="1"/>
  <c r="C1498" i="1"/>
  <c r="C1497" i="1"/>
  <c r="H1497" i="1" s="1"/>
  <c r="H1496" i="1"/>
  <c r="G1496" i="1"/>
  <c r="C1496" i="1"/>
  <c r="G1495" i="1"/>
  <c r="C1495" i="1"/>
  <c r="H1495" i="1" s="1"/>
  <c r="G1494" i="1"/>
  <c r="C1494" i="1"/>
  <c r="H1494" i="1" s="1"/>
  <c r="C1493" i="1"/>
  <c r="G1493" i="1" s="1"/>
  <c r="C1492" i="1"/>
  <c r="H1492" i="1" s="1"/>
  <c r="C1491" i="1"/>
  <c r="H1491" i="1" s="1"/>
  <c r="C1490" i="1"/>
  <c r="C1489" i="1"/>
  <c r="H1489" i="1" s="1"/>
  <c r="H1488" i="1"/>
  <c r="G1488" i="1"/>
  <c r="C1488" i="1"/>
  <c r="G1487" i="1"/>
  <c r="C1487" i="1"/>
  <c r="H1487" i="1" s="1"/>
  <c r="G1486" i="1"/>
  <c r="C1486" i="1"/>
  <c r="H1486" i="1" s="1"/>
  <c r="C1485" i="1"/>
  <c r="G1485" i="1" s="1"/>
  <c r="C1484" i="1"/>
  <c r="H1484" i="1" s="1"/>
  <c r="C1483" i="1"/>
  <c r="H1483" i="1" s="1"/>
  <c r="C1482" i="1"/>
  <c r="H1480" i="1"/>
  <c r="C1480" i="1"/>
  <c r="G1480" i="1" s="1"/>
  <c r="D1479" i="1"/>
  <c r="H1479" i="1" s="1"/>
  <c r="C1479" i="1"/>
  <c r="J1479" i="1" s="1"/>
  <c r="G1478" i="1"/>
  <c r="I1478" i="1" s="1"/>
  <c r="D1478" i="1"/>
  <c r="C1478" i="1"/>
  <c r="H1478" i="1" s="1"/>
  <c r="D1477" i="1"/>
  <c r="C1477" i="1"/>
  <c r="J1476" i="1"/>
  <c r="H1476" i="1"/>
  <c r="G1476" i="1"/>
  <c r="I1476" i="1" s="1"/>
  <c r="D1476" i="1"/>
  <c r="C1476" i="1"/>
  <c r="G1475" i="1"/>
  <c r="D1475" i="1"/>
  <c r="C1475" i="1"/>
  <c r="H1475" i="1" s="1"/>
  <c r="D1474" i="1"/>
  <c r="C1474" i="1"/>
  <c r="J1473" i="1"/>
  <c r="H1473" i="1"/>
  <c r="G1473" i="1"/>
  <c r="I1473" i="1" s="1"/>
  <c r="D1473" i="1"/>
  <c r="C1473" i="1"/>
  <c r="D1472" i="1"/>
  <c r="H1472" i="1" s="1"/>
  <c r="C1472" i="1"/>
  <c r="J1472" i="1" s="1"/>
  <c r="G1471" i="1"/>
  <c r="I1471" i="1" s="1"/>
  <c r="D1471" i="1"/>
  <c r="C1471" i="1"/>
  <c r="H1471" i="1" s="1"/>
  <c r="H1470" i="1"/>
  <c r="G1470" i="1"/>
  <c r="D1470" i="1"/>
  <c r="C1470" i="1"/>
  <c r="G1469" i="1"/>
  <c r="D1469" i="1"/>
  <c r="C1469" i="1"/>
  <c r="H1469" i="1" s="1"/>
  <c r="D1468" i="1"/>
  <c r="C1468" i="1"/>
  <c r="D1467" i="1"/>
  <c r="C1467" i="1"/>
  <c r="J1467" i="1" s="1"/>
  <c r="D1466" i="1"/>
  <c r="H1466" i="1" s="1"/>
  <c r="C1466" i="1"/>
  <c r="J1466" i="1" s="1"/>
  <c r="G1465" i="1"/>
  <c r="I1465" i="1" s="1"/>
  <c r="D1465" i="1"/>
  <c r="C1465" i="1"/>
  <c r="H1465" i="1" s="1"/>
  <c r="D1464" i="1"/>
  <c r="C1464" i="1"/>
  <c r="J1463" i="1"/>
  <c r="H1463" i="1"/>
  <c r="G1463" i="1"/>
  <c r="I1463" i="1" s="1"/>
  <c r="D1463" i="1"/>
  <c r="C1463" i="1"/>
  <c r="D1462" i="1"/>
  <c r="H1462" i="1" s="1"/>
  <c r="C1462" i="1"/>
  <c r="J1462" i="1" s="1"/>
  <c r="D1461" i="1"/>
  <c r="C1461" i="1"/>
  <c r="D1460" i="1"/>
  <c r="C1460" i="1"/>
  <c r="H1460" i="1" s="1"/>
  <c r="D1459" i="1"/>
  <c r="H1459" i="1" s="1"/>
  <c r="C1459" i="1"/>
  <c r="J1459" i="1" s="1"/>
  <c r="G1458" i="1"/>
  <c r="D1458" i="1"/>
  <c r="C1458" i="1"/>
  <c r="H1458" i="1" s="1"/>
  <c r="D1457" i="1"/>
  <c r="C1457" i="1"/>
  <c r="J1456" i="1"/>
  <c r="H1456" i="1"/>
  <c r="G1456" i="1"/>
  <c r="I1456" i="1" s="1"/>
  <c r="D1456" i="1"/>
  <c r="C1456" i="1"/>
  <c r="D1455" i="1"/>
  <c r="H1455" i="1" s="1"/>
  <c r="C1455" i="1"/>
  <c r="J1455" i="1" s="1"/>
  <c r="D1454" i="1"/>
  <c r="C1454" i="1"/>
  <c r="G1452" i="1"/>
  <c r="I1452" i="1" s="1"/>
  <c r="D1452" i="1"/>
  <c r="C1452" i="1"/>
  <c r="H1452" i="1" s="1"/>
  <c r="D1451" i="1"/>
  <c r="C1451" i="1"/>
  <c r="J1450" i="1"/>
  <c r="H1450" i="1"/>
  <c r="G1450" i="1"/>
  <c r="I1450" i="1" s="1"/>
  <c r="D1450" i="1"/>
  <c r="C1450" i="1"/>
  <c r="D1449" i="1"/>
  <c r="H1449" i="1" s="1"/>
  <c r="C1449" i="1"/>
  <c r="J1449" i="1" s="1"/>
  <c r="G1448" i="1"/>
  <c r="I1448" i="1" s="1"/>
  <c r="D1448" i="1"/>
  <c r="C1448" i="1"/>
  <c r="H1448" i="1" s="1"/>
  <c r="D1447" i="1"/>
  <c r="C1447" i="1"/>
  <c r="J1446" i="1"/>
  <c r="H1446" i="1"/>
  <c r="G1446" i="1"/>
  <c r="I1446" i="1" s="1"/>
  <c r="D1446" i="1"/>
  <c r="C1446" i="1"/>
  <c r="H1445" i="1"/>
  <c r="D1445" i="1"/>
  <c r="C1445" i="1"/>
  <c r="J1445" i="1" s="1"/>
  <c r="D1444" i="1"/>
  <c r="C1444" i="1"/>
  <c r="H1444" i="1" s="1"/>
  <c r="J1443" i="1"/>
  <c r="I1443" i="1"/>
  <c r="H1443" i="1"/>
  <c r="G1443" i="1"/>
  <c r="D1443" i="1"/>
  <c r="C1443" i="1"/>
  <c r="J1442" i="1"/>
  <c r="G1442" i="1"/>
  <c r="D1442" i="1"/>
  <c r="H1442" i="1" s="1"/>
  <c r="C1442" i="1"/>
  <c r="H1441" i="1"/>
  <c r="D1441" i="1"/>
  <c r="C1441" i="1"/>
  <c r="J1441" i="1" s="1"/>
  <c r="D1440" i="1"/>
  <c r="C1440" i="1"/>
  <c r="J1439" i="1"/>
  <c r="I1439" i="1"/>
  <c r="H1439" i="1"/>
  <c r="G1439" i="1"/>
  <c r="D1439" i="1"/>
  <c r="C1439" i="1"/>
  <c r="H1438" i="1"/>
  <c r="D1438" i="1"/>
  <c r="C1438" i="1"/>
  <c r="G1438" i="1" s="1"/>
  <c r="C1437" i="1"/>
  <c r="H1434" i="1"/>
  <c r="D1434" i="1"/>
  <c r="C1434" i="1"/>
  <c r="G1434" i="1" s="1"/>
  <c r="H1433" i="1"/>
  <c r="G1433" i="1"/>
  <c r="D1433" i="1"/>
  <c r="C1433" i="1"/>
  <c r="H1432" i="1"/>
  <c r="D1432" i="1"/>
  <c r="C1432" i="1"/>
  <c r="G1432" i="1" s="1"/>
  <c r="H1431" i="1"/>
  <c r="G1431" i="1"/>
  <c r="D1431" i="1"/>
  <c r="C1431" i="1"/>
  <c r="H1430" i="1"/>
  <c r="D1430" i="1"/>
  <c r="C1430" i="1"/>
  <c r="G1430" i="1" s="1"/>
  <c r="H1429" i="1"/>
  <c r="G1429" i="1"/>
  <c r="D1429" i="1"/>
  <c r="C1429" i="1"/>
  <c r="H1428" i="1"/>
  <c r="D1428" i="1"/>
  <c r="C1428" i="1"/>
  <c r="G1428" i="1" s="1"/>
  <c r="H1427" i="1"/>
  <c r="G1427" i="1"/>
  <c r="D1427" i="1"/>
  <c r="C1427" i="1"/>
  <c r="H1426" i="1"/>
  <c r="D1426" i="1"/>
  <c r="C1426" i="1"/>
  <c r="G1426" i="1" s="1"/>
  <c r="H1425" i="1"/>
  <c r="G1425" i="1"/>
  <c r="D1425" i="1"/>
  <c r="C1425" i="1"/>
  <c r="H1424" i="1"/>
  <c r="D1424" i="1"/>
  <c r="C1424" i="1"/>
  <c r="G1424" i="1" s="1"/>
  <c r="H1423" i="1"/>
  <c r="G1423" i="1"/>
  <c r="D1423" i="1"/>
  <c r="C1423" i="1"/>
  <c r="H1422" i="1"/>
  <c r="D1422" i="1"/>
  <c r="C1422" i="1"/>
  <c r="G1422" i="1" s="1"/>
  <c r="H1421" i="1"/>
  <c r="G1421" i="1"/>
  <c r="D1421" i="1"/>
  <c r="C1421" i="1"/>
  <c r="H1420" i="1"/>
  <c r="D1420" i="1"/>
  <c r="C1420" i="1"/>
  <c r="G1420" i="1" s="1"/>
  <c r="H1419" i="1"/>
  <c r="G1419" i="1"/>
  <c r="D1419" i="1"/>
  <c r="C1419" i="1"/>
  <c r="H1418" i="1"/>
  <c r="D1418" i="1"/>
  <c r="C1418" i="1"/>
  <c r="G1418" i="1" s="1"/>
  <c r="H1417" i="1"/>
  <c r="G1417" i="1"/>
  <c r="D1417" i="1"/>
  <c r="C1417" i="1"/>
  <c r="H1416" i="1"/>
  <c r="D1416" i="1"/>
  <c r="C1416" i="1"/>
  <c r="G1416" i="1" s="1"/>
  <c r="H1415" i="1"/>
  <c r="G1415" i="1"/>
  <c r="D1415" i="1"/>
  <c r="C1415" i="1"/>
  <c r="H1414" i="1"/>
  <c r="D1414" i="1"/>
  <c r="C1414" i="1"/>
  <c r="G1414" i="1" s="1"/>
  <c r="H1413" i="1"/>
  <c r="G1413" i="1"/>
  <c r="D1413" i="1"/>
  <c r="C1413" i="1"/>
  <c r="H1412" i="1"/>
  <c r="D1412" i="1"/>
  <c r="C1412" i="1"/>
  <c r="G1412" i="1" s="1"/>
  <c r="H1411" i="1"/>
  <c r="G1411" i="1"/>
  <c r="D1411" i="1"/>
  <c r="C1411" i="1"/>
  <c r="H1410" i="1"/>
  <c r="D1410" i="1"/>
  <c r="C1410" i="1"/>
  <c r="G1410" i="1" s="1"/>
  <c r="H1409" i="1"/>
  <c r="G1409" i="1"/>
  <c r="D1409" i="1"/>
  <c r="C1409" i="1"/>
  <c r="H1408" i="1"/>
  <c r="D1408" i="1"/>
  <c r="C1408" i="1"/>
  <c r="G1408" i="1" s="1"/>
  <c r="H1407" i="1"/>
  <c r="G1407" i="1"/>
  <c r="D1407" i="1"/>
  <c r="C1407" i="1"/>
  <c r="D1406" i="1"/>
  <c r="H1406" i="1" s="1"/>
  <c r="C1406" i="1"/>
  <c r="H1405" i="1"/>
  <c r="G1405" i="1"/>
  <c r="D1405" i="1"/>
  <c r="C1405" i="1"/>
  <c r="H1404" i="1"/>
  <c r="D1404" i="1"/>
  <c r="C1404" i="1"/>
  <c r="G1404" i="1" s="1"/>
  <c r="H1403" i="1"/>
  <c r="G1403" i="1"/>
  <c r="D1403" i="1"/>
  <c r="C1403" i="1"/>
  <c r="H1402" i="1"/>
  <c r="D1402" i="1"/>
  <c r="C1402" i="1"/>
  <c r="G1402" i="1" s="1"/>
  <c r="C1401" i="1"/>
  <c r="H1400" i="1"/>
  <c r="D1400" i="1"/>
  <c r="C1400" i="1"/>
  <c r="G1400" i="1" s="1"/>
  <c r="H1399" i="1"/>
  <c r="G1399" i="1"/>
  <c r="D1399" i="1"/>
  <c r="C1399" i="1"/>
  <c r="H1398" i="1"/>
  <c r="D1398" i="1"/>
  <c r="C1398" i="1"/>
  <c r="G1398" i="1" s="1"/>
  <c r="H1397" i="1"/>
  <c r="G1397" i="1"/>
  <c r="D1397" i="1"/>
  <c r="C1397" i="1"/>
  <c r="H1396" i="1"/>
  <c r="D1396" i="1"/>
  <c r="C1396" i="1"/>
  <c r="G1396" i="1" s="1"/>
  <c r="H1395" i="1"/>
  <c r="G1395" i="1"/>
  <c r="D1395" i="1"/>
  <c r="C1395" i="1"/>
  <c r="H1394" i="1"/>
  <c r="D1394" i="1"/>
  <c r="C1394" i="1"/>
  <c r="G1394" i="1" s="1"/>
  <c r="H1393" i="1"/>
  <c r="G1393" i="1"/>
  <c r="D1393" i="1"/>
  <c r="C1393" i="1"/>
  <c r="H1392" i="1"/>
  <c r="D1392" i="1"/>
  <c r="C1392" i="1"/>
  <c r="G1392" i="1" s="1"/>
  <c r="H1391" i="1"/>
  <c r="G1391" i="1"/>
  <c r="D1391" i="1"/>
  <c r="C1391" i="1"/>
  <c r="H1390" i="1"/>
  <c r="D1390" i="1"/>
  <c r="C1390" i="1"/>
  <c r="G1390" i="1" s="1"/>
  <c r="H1389" i="1"/>
  <c r="G1389" i="1"/>
  <c r="D1389" i="1"/>
  <c r="C1389" i="1"/>
  <c r="D1388" i="1"/>
  <c r="C1388" i="1"/>
  <c r="G1388" i="1" s="1"/>
  <c r="H1387" i="1"/>
  <c r="G1387" i="1"/>
  <c r="D1387" i="1"/>
  <c r="C1387" i="1"/>
  <c r="D1386" i="1"/>
  <c r="C1386" i="1"/>
  <c r="G1386" i="1" s="1"/>
  <c r="H1385" i="1"/>
  <c r="G1385" i="1"/>
  <c r="D1385" i="1"/>
  <c r="C1385" i="1"/>
  <c r="H1384" i="1"/>
  <c r="D1384" i="1"/>
  <c r="C1384" i="1"/>
  <c r="G1384" i="1" s="1"/>
  <c r="D1383" i="1"/>
  <c r="H1382" i="1"/>
  <c r="D1382" i="1"/>
  <c r="C1382" i="1"/>
  <c r="G1382" i="1" s="1"/>
  <c r="H1381" i="1"/>
  <c r="G1381" i="1"/>
  <c r="D1381" i="1"/>
  <c r="C1381" i="1"/>
  <c r="H1380" i="1"/>
  <c r="D1380" i="1"/>
  <c r="C1380" i="1"/>
  <c r="G1380" i="1" s="1"/>
  <c r="H1379" i="1"/>
  <c r="G1379" i="1"/>
  <c r="D1379" i="1"/>
  <c r="C1379" i="1"/>
  <c r="H1378" i="1"/>
  <c r="D1378" i="1"/>
  <c r="C1378" i="1"/>
  <c r="G1378" i="1" s="1"/>
  <c r="H1377" i="1"/>
  <c r="G1377" i="1"/>
  <c r="D1377" i="1"/>
  <c r="C1377" i="1"/>
  <c r="D1376" i="1"/>
  <c r="C1376" i="1"/>
  <c r="G1376" i="1" s="1"/>
  <c r="H1375" i="1"/>
  <c r="G1375" i="1"/>
  <c r="D1375" i="1"/>
  <c r="C1375"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D1368" i="1"/>
  <c r="C1368" i="1"/>
  <c r="G1368" i="1" s="1"/>
  <c r="H1367" i="1"/>
  <c r="G1367" i="1"/>
  <c r="D1367" i="1"/>
  <c r="C1367" i="1"/>
  <c r="H1366" i="1"/>
  <c r="D1366" i="1"/>
  <c r="C1366" i="1"/>
  <c r="G1366" i="1" s="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H1245" i="1" s="1"/>
  <c r="C1245" i="1"/>
  <c r="D1244" i="1"/>
  <c r="H1244" i="1" s="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D1237" i="1"/>
  <c r="H1237" i="1" s="1"/>
  <c r="C1237" i="1"/>
  <c r="D1236" i="1"/>
  <c r="H1236" i="1" s="1"/>
  <c r="C1236" i="1"/>
  <c r="C1235" i="1"/>
  <c r="H1234" i="1"/>
  <c r="G1234" i="1"/>
  <c r="D1234" i="1"/>
  <c r="C1234" i="1"/>
  <c r="H1233" i="1"/>
  <c r="G1233" i="1"/>
  <c r="D1233" i="1"/>
  <c r="C1233" i="1"/>
  <c r="D1232" i="1"/>
  <c r="H1232" i="1" s="1"/>
  <c r="C1232" i="1"/>
  <c r="H1231" i="1"/>
  <c r="G1231" i="1"/>
  <c r="D1231" i="1"/>
  <c r="C1231" i="1"/>
  <c r="H1230" i="1"/>
  <c r="G1230" i="1"/>
  <c r="D1230" i="1"/>
  <c r="C1230" i="1"/>
  <c r="D1229" i="1"/>
  <c r="H1229" i="1" s="1"/>
  <c r="C1229" i="1"/>
  <c r="G1228" i="1"/>
  <c r="D1228" i="1"/>
  <c r="H1228" i="1" s="1"/>
  <c r="C1228" i="1"/>
  <c r="D1227" i="1"/>
  <c r="H1227" i="1" s="1"/>
  <c r="C1227" i="1"/>
  <c r="H1226" i="1"/>
  <c r="G1226" i="1"/>
  <c r="D1226" i="1"/>
  <c r="C1226" i="1"/>
  <c r="H1225" i="1"/>
  <c r="G1225" i="1"/>
  <c r="D1225" i="1"/>
  <c r="C1225" i="1"/>
  <c r="D1224" i="1"/>
  <c r="H1224" i="1" s="1"/>
  <c r="C1224" i="1"/>
  <c r="D1223" i="1"/>
  <c r="H1223" i="1" s="1"/>
  <c r="C1223" i="1"/>
  <c r="C1222" i="1"/>
  <c r="H1221" i="1"/>
  <c r="G1221" i="1"/>
  <c r="D1221" i="1"/>
  <c r="C1221" i="1"/>
  <c r="H1220" i="1"/>
  <c r="G1220" i="1"/>
  <c r="D1220" i="1"/>
  <c r="C1220" i="1"/>
  <c r="H1219" i="1"/>
  <c r="G1219" i="1"/>
  <c r="D1219" i="1"/>
  <c r="C1219" i="1"/>
  <c r="D1218" i="1"/>
  <c r="H1218" i="1" s="1"/>
  <c r="C1218" i="1"/>
  <c r="D1217" i="1"/>
  <c r="H1217" i="1" s="1"/>
  <c r="C1217" i="1"/>
  <c r="D1216" i="1"/>
  <c r="H1216" i="1" s="1"/>
  <c r="C1216" i="1"/>
  <c r="C1215"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D1165" i="1"/>
  <c r="H1165" i="1" s="1"/>
  <c r="C1165" i="1"/>
  <c r="H1164" i="1"/>
  <c r="G1164" i="1"/>
  <c r="D1164" i="1"/>
  <c r="C1164" i="1"/>
  <c r="G1163" i="1"/>
  <c r="D1163" i="1"/>
  <c r="H1163" i="1" s="1"/>
  <c r="C1163" i="1"/>
  <c r="H1162" i="1"/>
  <c r="G1162" i="1"/>
  <c r="D1162" i="1"/>
  <c r="C1162" i="1"/>
  <c r="H1161" i="1"/>
  <c r="G1161" i="1"/>
  <c r="D1161" i="1"/>
  <c r="C1161" i="1"/>
  <c r="D1160" i="1"/>
  <c r="H1160" i="1" s="1"/>
  <c r="C1160" i="1"/>
  <c r="H1159" i="1"/>
  <c r="G1159" i="1"/>
  <c r="D1159" i="1"/>
  <c r="C1159" i="1"/>
  <c r="H1158" i="1"/>
  <c r="G1158" i="1"/>
  <c r="D1158" i="1"/>
  <c r="C1158" i="1"/>
  <c r="D1157" i="1"/>
  <c r="H1157" i="1" s="1"/>
  <c r="C1157" i="1"/>
  <c r="D1156" i="1"/>
  <c r="H1156" i="1" s="1"/>
  <c r="C1156" i="1"/>
  <c r="D1155" i="1"/>
  <c r="H1155" i="1" s="1"/>
  <c r="C1155" i="1"/>
  <c r="C1154" i="1"/>
  <c r="D1151" i="1"/>
  <c r="H1151" i="1" s="1"/>
  <c r="C1151" i="1"/>
  <c r="H1150" i="1"/>
  <c r="G1150" i="1"/>
  <c r="D1150" i="1"/>
  <c r="C1150" i="1"/>
  <c r="D1149" i="1"/>
  <c r="H1149" i="1" s="1"/>
  <c r="C1149" i="1"/>
  <c r="D1148" i="1"/>
  <c r="H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H1064" i="1" s="1"/>
  <c r="C1064" i="1"/>
  <c r="H1063" i="1"/>
  <c r="G1063" i="1"/>
  <c r="D1063" i="1"/>
  <c r="C1063" i="1"/>
  <c r="D1062" i="1"/>
  <c r="H1062" i="1" s="1"/>
  <c r="C1062" i="1"/>
  <c r="D1061" i="1"/>
  <c r="H1061" i="1" s="1"/>
  <c r="C1061" i="1"/>
  <c r="H1060" i="1"/>
  <c r="G1060" i="1"/>
  <c r="D1060" i="1"/>
  <c r="C1060" i="1"/>
  <c r="H1059" i="1"/>
  <c r="G1059" i="1"/>
  <c r="D1059" i="1"/>
  <c r="C1059" i="1"/>
  <c r="H1058" i="1"/>
  <c r="G1058" i="1"/>
  <c r="D1058" i="1"/>
  <c r="C1058" i="1"/>
  <c r="H1057" i="1"/>
  <c r="G1057" i="1"/>
  <c r="D1057" i="1"/>
  <c r="C1057" i="1"/>
  <c r="D1056" i="1"/>
  <c r="H1056" i="1" s="1"/>
  <c r="C1056" i="1"/>
  <c r="H1055" i="1"/>
  <c r="G1055" i="1"/>
  <c r="D1055" i="1"/>
  <c r="C1055" i="1"/>
  <c r="G1054" i="1"/>
  <c r="D1054" i="1"/>
  <c r="H1054" i="1" s="1"/>
  <c r="C1054" i="1"/>
  <c r="H1053" i="1"/>
  <c r="G1053" i="1"/>
  <c r="D1053" i="1"/>
  <c r="C1053" i="1"/>
  <c r="D1052" i="1"/>
  <c r="H1052" i="1" s="1"/>
  <c r="C1052" i="1"/>
  <c r="H1051" i="1"/>
  <c r="G1051" i="1"/>
  <c r="D1051" i="1"/>
  <c r="C1051" i="1"/>
  <c r="H1050" i="1"/>
  <c r="G1050" i="1"/>
  <c r="D1050" i="1"/>
  <c r="C1050" i="1"/>
  <c r="H1049" i="1"/>
  <c r="G1049" i="1"/>
  <c r="D1049" i="1"/>
  <c r="C1049" i="1"/>
  <c r="H1048" i="1"/>
  <c r="G1048" i="1"/>
  <c r="D1048" i="1"/>
  <c r="C1048" i="1"/>
  <c r="H1047" i="1"/>
  <c r="D1047" i="1"/>
  <c r="G1047" i="1" s="1"/>
  <c r="C1047" i="1"/>
  <c r="H1045" i="1"/>
  <c r="G1045" i="1"/>
  <c r="D1045" i="1"/>
  <c r="C1045" i="1"/>
  <c r="H1044" i="1"/>
  <c r="G1044" i="1"/>
  <c r="D1044" i="1"/>
  <c r="C1044" i="1"/>
  <c r="D1043" i="1"/>
  <c r="H1043" i="1" s="1"/>
  <c r="C1043" i="1"/>
  <c r="H1042" i="1"/>
  <c r="G1042" i="1"/>
  <c r="D1042" i="1"/>
  <c r="C1042" i="1"/>
  <c r="D1041" i="1"/>
  <c r="H1041" i="1" s="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D1032" i="1"/>
  <c r="H1032" i="1" s="1"/>
  <c r="C1032" i="1"/>
  <c r="H1031" i="1"/>
  <c r="G1031" i="1"/>
  <c r="D1031" i="1"/>
  <c r="C1031" i="1"/>
  <c r="D1030" i="1"/>
  <c r="H1030" i="1" s="1"/>
  <c r="C1030" i="1"/>
  <c r="D1029" i="1"/>
  <c r="H1029" i="1" s="1"/>
  <c r="C1029" i="1"/>
  <c r="D1028" i="1"/>
  <c r="H1028" i="1" s="1"/>
  <c r="C1028" i="1"/>
  <c r="H1027" i="1"/>
  <c r="G1027" i="1"/>
  <c r="D1027" i="1"/>
  <c r="C1027" i="1"/>
  <c r="H1026" i="1"/>
  <c r="G1026" i="1"/>
  <c r="D1026" i="1"/>
  <c r="C1026" i="1"/>
  <c r="H1025" i="1"/>
  <c r="D1025" i="1"/>
  <c r="G1025" i="1" s="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H1014" i="1" s="1"/>
  <c r="C1014" i="1"/>
  <c r="D1013" i="1"/>
  <c r="H1013" i="1" s="1"/>
  <c r="C1013" i="1"/>
  <c r="D1012" i="1"/>
  <c r="H1012" i="1" s="1"/>
  <c r="C1012" i="1"/>
  <c r="H1011" i="1"/>
  <c r="G1011" i="1"/>
  <c r="D1011" i="1"/>
  <c r="C1011" i="1"/>
  <c r="H1010" i="1"/>
  <c r="G1010" i="1"/>
  <c r="D1010" i="1"/>
  <c r="C1010" i="1"/>
  <c r="H1009" i="1"/>
  <c r="G1009" i="1"/>
  <c r="D1009" i="1"/>
  <c r="C1009" i="1"/>
  <c r="D1008" i="1"/>
  <c r="H1008" i="1" s="1"/>
  <c r="C1008" i="1"/>
  <c r="D1007" i="1"/>
  <c r="H1007" i="1" s="1"/>
  <c r="C1007" i="1"/>
  <c r="D1006" i="1"/>
  <c r="H1006" i="1" s="1"/>
  <c r="C1006" i="1"/>
  <c r="H1005" i="1"/>
  <c r="G1005" i="1"/>
  <c r="D1005" i="1"/>
  <c r="C1005" i="1"/>
  <c r="D1004" i="1"/>
  <c r="H1004" i="1" s="1"/>
  <c r="C1004" i="1"/>
  <c r="H1003" i="1"/>
  <c r="G1003" i="1"/>
  <c r="D1003" i="1"/>
  <c r="C1003" i="1"/>
  <c r="D1002" i="1"/>
  <c r="H1002" i="1" s="1"/>
  <c r="C1002" i="1"/>
  <c r="H1001" i="1"/>
  <c r="G1001" i="1"/>
  <c r="D1001" i="1"/>
  <c r="C1001" i="1"/>
  <c r="D1000" i="1"/>
  <c r="H1000" i="1" s="1"/>
  <c r="C1000" i="1"/>
  <c r="D999" i="1"/>
  <c r="H999" i="1" s="1"/>
  <c r="C999" i="1"/>
  <c r="D998" i="1"/>
  <c r="H998" i="1" s="1"/>
  <c r="C998" i="1"/>
  <c r="D997" i="1"/>
  <c r="H997" i="1" s="1"/>
  <c r="C997" i="1"/>
  <c r="H996" i="1"/>
  <c r="D996" i="1"/>
  <c r="G996" i="1" s="1"/>
  <c r="C996" i="1"/>
  <c r="H995" i="1"/>
  <c r="G995" i="1"/>
  <c r="D995" i="1"/>
  <c r="C995" i="1"/>
  <c r="H994" i="1"/>
  <c r="G994" i="1"/>
  <c r="D994" i="1"/>
  <c r="C994" i="1"/>
  <c r="D993" i="1"/>
  <c r="H993" i="1" s="1"/>
  <c r="C993" i="1"/>
  <c r="H992" i="1"/>
  <c r="G992" i="1"/>
  <c r="D992" i="1"/>
  <c r="C992" i="1"/>
  <c r="D991" i="1"/>
  <c r="H991" i="1" s="1"/>
  <c r="C991" i="1"/>
  <c r="C990" i="1"/>
  <c r="D989" i="1"/>
  <c r="H989" i="1" s="1"/>
  <c r="C989" i="1"/>
  <c r="D988" i="1"/>
  <c r="H988" i="1" s="1"/>
  <c r="C988" i="1"/>
  <c r="H987" i="1"/>
  <c r="G987" i="1"/>
  <c r="D987" i="1"/>
  <c r="C987" i="1"/>
  <c r="D986" i="1"/>
  <c r="H986" i="1" s="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D812" i="1"/>
  <c r="H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H718" i="1" s="1"/>
  <c r="C718" i="1"/>
  <c r="H717" i="1"/>
  <c r="G717" i="1"/>
  <c r="D717" i="1"/>
  <c r="C717" i="1"/>
  <c r="D716" i="1"/>
  <c r="H716" i="1" s="1"/>
  <c r="C716" i="1"/>
  <c r="D715" i="1"/>
  <c r="H715" i="1" s="1"/>
  <c r="C715" i="1"/>
  <c r="D714" i="1"/>
  <c r="H714" i="1" s="1"/>
  <c r="C714" i="1"/>
  <c r="G713" i="1"/>
  <c r="D713" i="1"/>
  <c r="H713" i="1" s="1"/>
  <c r="C713" i="1"/>
  <c r="H712" i="1"/>
  <c r="G712" i="1"/>
  <c r="D712" i="1"/>
  <c r="C712" i="1"/>
  <c r="H711" i="1"/>
  <c r="G711" i="1"/>
  <c r="D711" i="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H647" i="1" s="1"/>
  <c r="C647" i="1"/>
  <c r="H646" i="1"/>
  <c r="G646" i="1"/>
  <c r="D646" i="1"/>
  <c r="C646" i="1"/>
  <c r="D645" i="1"/>
  <c r="H645" i="1" s="1"/>
  <c r="C645" i="1"/>
  <c r="G644" i="1"/>
  <c r="D644" i="1"/>
  <c r="H644" i="1" s="1"/>
  <c r="C644" i="1"/>
  <c r="D643" i="1"/>
  <c r="H643" i="1" s="1"/>
  <c r="C643" i="1"/>
  <c r="D642" i="1"/>
  <c r="H642" i="1" s="1"/>
  <c r="C642" i="1"/>
  <c r="G641" i="1"/>
  <c r="D641" i="1"/>
  <c r="H641" i="1" s="1"/>
  <c r="C641" i="1"/>
  <c r="D632" i="1"/>
  <c r="H632" i="1" s="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C412" i="1"/>
  <c r="C411" i="1"/>
  <c r="D406" i="1"/>
  <c r="H406" i="1" s="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G379"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G369" i="1"/>
  <c r="D369" i="1"/>
  <c r="H369" i="1" s="1"/>
  <c r="C369" i="1"/>
  <c r="H368" i="1"/>
  <c r="G368" i="1"/>
  <c r="D368" i="1"/>
  <c r="C368" i="1"/>
  <c r="H367" i="1"/>
  <c r="G367" i="1"/>
  <c r="D367" i="1"/>
  <c r="C367" i="1"/>
  <c r="H366" i="1"/>
  <c r="G366" i="1"/>
  <c r="D366" i="1"/>
  <c r="C366" i="1"/>
  <c r="G365"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2" i="1"/>
  <c r="H292" i="1" s="1"/>
  <c r="C292" i="1"/>
  <c r="D291" i="1"/>
  <c r="H291" i="1" s="1"/>
  <c r="C291" i="1"/>
  <c r="G290" i="1"/>
  <c r="D290" i="1"/>
  <c r="H290" i="1" s="1"/>
  <c r="C290" i="1"/>
  <c r="D289" i="1"/>
  <c r="H289" i="1" s="1"/>
  <c r="C289" i="1"/>
  <c r="D288" i="1"/>
  <c r="H288" i="1" s="1"/>
  <c r="C288" i="1"/>
  <c r="D284" i="1"/>
  <c r="H284" i="1" s="1"/>
  <c r="C284" i="1"/>
  <c r="H283" i="1"/>
  <c r="D283" i="1"/>
  <c r="G283" i="1" s="1"/>
  <c r="C283" i="1"/>
  <c r="D282" i="1"/>
  <c r="H282" i="1" s="1"/>
  <c r="C282" i="1"/>
  <c r="H281" i="1"/>
  <c r="D281" i="1"/>
  <c r="G281" i="1" s="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D256" i="1"/>
  <c r="H256" i="1" s="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8" i="1" s="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D190" i="1"/>
  <c r="H190" i="1" s="1"/>
  <c r="C190" i="1"/>
  <c r="D189" i="1"/>
  <c r="H189" i="1" s="1"/>
  <c r="C189" i="1"/>
  <c r="D188" i="1"/>
  <c r="H188" i="1" s="1"/>
  <c r="C188" i="1"/>
  <c r="D187" i="1"/>
  <c r="H187" i="1" s="1"/>
  <c r="C187" i="1"/>
  <c r="D186" i="1"/>
  <c r="H186" i="1" s="1"/>
  <c r="C186" i="1"/>
  <c r="H185" i="1"/>
  <c r="G185" i="1"/>
  <c r="D185" i="1"/>
  <c r="C185" i="1"/>
  <c r="D184" i="1"/>
  <c r="G184" i="1" s="1"/>
  <c r="C184" i="1"/>
  <c r="D183" i="1"/>
  <c r="H183" i="1" s="1"/>
  <c r="C183" i="1"/>
  <c r="D182" i="1"/>
  <c r="H182" i="1" s="1"/>
  <c r="C182" i="1"/>
  <c r="D181" i="1"/>
  <c r="H181" i="1" s="1"/>
  <c r="C181" i="1"/>
  <c r="D180" i="1"/>
  <c r="H180" i="1" s="1"/>
  <c r="C180" i="1"/>
  <c r="H179" i="1"/>
  <c r="D179" i="1"/>
  <c r="G179" i="1" s="1"/>
  <c r="C179" i="1"/>
  <c r="D178" i="1"/>
  <c r="H178" i="1" s="1"/>
  <c r="C178" i="1"/>
  <c r="D177" i="1"/>
  <c r="G177" i="1" s="1"/>
  <c r="C177" i="1"/>
  <c r="D176" i="1"/>
  <c r="H176" i="1" s="1"/>
  <c r="C176" i="1"/>
  <c r="D175" i="1"/>
  <c r="G175" i="1" s="1"/>
  <c r="C175" i="1"/>
  <c r="D174" i="1"/>
  <c r="H174" i="1" s="1"/>
  <c r="C174" i="1"/>
  <c r="D173" i="1"/>
  <c r="H173" i="1" s="1"/>
  <c r="C173" i="1"/>
  <c r="H172" i="1"/>
  <c r="G172" i="1"/>
  <c r="D172" i="1"/>
  <c r="C172" i="1"/>
  <c r="H171" i="1"/>
  <c r="G171" i="1"/>
  <c r="D171" i="1"/>
  <c r="C171" i="1"/>
  <c r="D170" i="1"/>
  <c r="H170" i="1" s="1"/>
  <c r="C170" i="1"/>
  <c r="D169" i="1"/>
  <c r="H169" i="1" s="1"/>
  <c r="C169" i="1"/>
  <c r="D168" i="1"/>
  <c r="H168" i="1" s="1"/>
  <c r="C168" i="1"/>
  <c r="H167" i="1"/>
  <c r="G167" i="1"/>
  <c r="D167" i="1"/>
  <c r="C167" i="1"/>
  <c r="D166" i="1"/>
  <c r="H166" i="1" s="1"/>
  <c r="C166" i="1"/>
  <c r="D165" i="1"/>
  <c r="H165" i="1" s="1"/>
  <c r="C165" i="1"/>
  <c r="H164" i="1"/>
  <c r="G164" i="1"/>
  <c r="D164" i="1"/>
  <c r="C164" i="1"/>
  <c r="D163" i="1"/>
  <c r="H163" i="1" s="1"/>
  <c r="C163" i="1"/>
  <c r="D162" i="1"/>
  <c r="H162" i="1" s="1"/>
  <c r="C162" i="1"/>
  <c r="H161" i="1"/>
  <c r="D161" i="1"/>
  <c r="G161" i="1" s="1"/>
  <c r="C161" i="1"/>
  <c r="D160" i="1"/>
  <c r="H160" i="1" s="1"/>
  <c r="C160" i="1"/>
  <c r="C159" i="1"/>
  <c r="D158" i="1"/>
  <c r="H158" i="1" s="1"/>
  <c r="C158" i="1"/>
  <c r="D157" i="1"/>
  <c r="H157" i="1" s="1"/>
  <c r="C157" i="1"/>
  <c r="H156" i="1"/>
  <c r="G156" i="1"/>
  <c r="D156" i="1"/>
  <c r="C156" i="1"/>
  <c r="D155" i="1"/>
  <c r="H155" i="1" s="1"/>
  <c r="C155" i="1"/>
  <c r="D154" i="1"/>
  <c r="H154" i="1" s="1"/>
  <c r="C154" i="1"/>
  <c r="H153" i="1"/>
  <c r="G153" i="1"/>
  <c r="D153" i="1"/>
  <c r="C153" i="1"/>
  <c r="D152" i="1"/>
  <c r="H152" i="1" s="1"/>
  <c r="C152" i="1"/>
  <c r="D151" i="1"/>
  <c r="H151" i="1" s="1"/>
  <c r="C151" i="1"/>
  <c r="D150" i="1"/>
  <c r="H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H131" i="1" s="1"/>
  <c r="C131" i="1"/>
  <c r="D130" i="1"/>
  <c r="H130" i="1" s="1"/>
  <c r="C130" i="1"/>
  <c r="D129" i="1"/>
  <c r="H129" i="1" s="1"/>
  <c r="C129" i="1"/>
  <c r="H128" i="1"/>
  <c r="G128" i="1"/>
  <c r="D128" i="1"/>
  <c r="C128" i="1"/>
  <c r="H127" i="1"/>
  <c r="G127" i="1"/>
  <c r="D127" i="1"/>
  <c r="C127" i="1"/>
  <c r="H126" i="1"/>
  <c r="G126" i="1"/>
  <c r="D126" i="1"/>
  <c r="C126" i="1"/>
  <c r="H125" i="1"/>
  <c r="G125" i="1"/>
  <c r="D125" i="1"/>
  <c r="C125" i="1"/>
  <c r="H124" i="1"/>
  <c r="G124" i="1"/>
  <c r="D124" i="1"/>
  <c r="C124" i="1"/>
  <c r="D123" i="1"/>
  <c r="H123" i="1" s="1"/>
  <c r="C123" i="1"/>
  <c r="D122" i="1"/>
  <c r="H122" i="1" s="1"/>
  <c r="C122" i="1"/>
  <c r="D121" i="1"/>
  <c r="H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8" i="1" s="1"/>
  <c r="C78" i="1"/>
  <c r="H77" i="1"/>
  <c r="G77" i="1"/>
  <c r="D77" i="1"/>
  <c r="C77" i="1"/>
  <c r="H76" i="1"/>
  <c r="G76" i="1"/>
  <c r="D76" i="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D53" i="1"/>
  <c r="H53" i="1" s="1"/>
  <c r="C53" i="1"/>
  <c r="H52" i="1"/>
  <c r="G52" i="1"/>
  <c r="D52" i="1"/>
  <c r="C52" i="1"/>
  <c r="H51" i="1"/>
  <c r="G51" i="1"/>
  <c r="D51" i="1"/>
  <c r="C51" i="1"/>
  <c r="D50" i="1"/>
  <c r="H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2" i="7" l="1"/>
  <c r="D5" i="7" s="1"/>
  <c r="G1467" i="1"/>
  <c r="H1467" i="1"/>
  <c r="E298" i="9"/>
  <c r="B298" i="9" s="1"/>
  <c r="E294" i="9"/>
  <c r="B294" i="9" s="1"/>
  <c r="G647" i="1"/>
  <c r="E275" i="9"/>
  <c r="B275" i="9" s="1"/>
  <c r="G406" i="1"/>
  <c r="E644" i="4"/>
  <c r="D638" i="1" s="1"/>
  <c r="G632" i="1"/>
  <c r="D412" i="1"/>
  <c r="F259" i="5"/>
  <c r="G1264" i="1"/>
  <c r="G1483" i="1"/>
  <c r="H1033" i="1"/>
  <c r="E303" i="9"/>
  <c r="B303" i="9" s="1"/>
  <c r="E287" i="9"/>
  <c r="B287" i="9" s="1"/>
  <c r="G1437" i="1"/>
  <c r="H1437" i="1"/>
  <c r="E27" i="9"/>
  <c r="B27" i="9" s="1"/>
  <c r="E288" i="9"/>
  <c r="B288" i="9" s="1"/>
  <c r="G1166" i="1"/>
  <c r="G1160" i="1"/>
  <c r="G1157" i="1"/>
  <c r="E177" i="5"/>
  <c r="E176" i="5" s="1"/>
  <c r="G1406" i="1"/>
  <c r="F107" i="6"/>
  <c r="G411" i="1"/>
  <c r="G284" i="1"/>
  <c r="G282" i="1"/>
  <c r="E30" i="9"/>
  <c r="B30" i="9" s="1"/>
  <c r="G292" i="1"/>
  <c r="H1401" i="1"/>
  <c r="G1401" i="1"/>
  <c r="J1460" i="1"/>
  <c r="G1460" i="1"/>
  <c r="I1460" i="1" s="1"/>
  <c r="G1579" i="1"/>
  <c r="I36" i="3"/>
  <c r="E32" i="9"/>
  <c r="B32" i="9" s="1"/>
  <c r="E33" i="9"/>
  <c r="B33" i="9" s="1"/>
  <c r="H1576" i="1"/>
  <c r="G1510" i="1"/>
  <c r="G1507" i="1"/>
  <c r="G1504" i="1"/>
  <c r="G1502" i="1"/>
  <c r="D24" i="8"/>
  <c r="C1499" i="1" s="1"/>
  <c r="G1492" i="1"/>
  <c r="G1491" i="1"/>
  <c r="G1484" i="1"/>
  <c r="G1278" i="1"/>
  <c r="G1245" i="1"/>
  <c r="G1244" i="1"/>
  <c r="H1235" i="1"/>
  <c r="G1235" i="1"/>
  <c r="G1237" i="1"/>
  <c r="G1236" i="1"/>
  <c r="G1232" i="1"/>
  <c r="G1229" i="1"/>
  <c r="G1227" i="1"/>
  <c r="E245" i="5"/>
  <c r="D1222" i="1" s="1"/>
  <c r="G1223" i="1"/>
  <c r="G1224" i="1"/>
  <c r="E282" i="9"/>
  <c r="B282" i="9" s="1"/>
  <c r="G1218" i="1"/>
  <c r="G1216" i="1"/>
  <c r="E238" i="5"/>
  <c r="F238" i="5" s="1"/>
  <c r="G1217" i="1"/>
  <c r="E309" i="9"/>
  <c r="B309" i="9" s="1"/>
  <c r="E293" i="9"/>
  <c r="B293" i="9" s="1"/>
  <c r="G1165" i="1"/>
  <c r="G1156" i="1"/>
  <c r="G1155" i="1"/>
  <c r="G1151" i="1"/>
  <c r="G1148" i="1"/>
  <c r="G1149" i="1"/>
  <c r="F170" i="5"/>
  <c r="G1064" i="1"/>
  <c r="G1062" i="1"/>
  <c r="G1056" i="1"/>
  <c r="G1061" i="1"/>
  <c r="G1052" i="1"/>
  <c r="G1041" i="1"/>
  <c r="G1043" i="1"/>
  <c r="F63" i="5"/>
  <c r="G1030" i="1"/>
  <c r="G1032" i="1"/>
  <c r="G1029" i="1"/>
  <c r="G1023" i="1"/>
  <c r="H1023" i="1"/>
  <c r="G1028" i="1"/>
  <c r="F45" i="5"/>
  <c r="G1013" i="1"/>
  <c r="G1014" i="1"/>
  <c r="G1012" i="1"/>
  <c r="G1007" i="1"/>
  <c r="G1008" i="1"/>
  <c r="G1006" i="1"/>
  <c r="G1004" i="1"/>
  <c r="G1002" i="1"/>
  <c r="G1000" i="1"/>
  <c r="G999" i="1"/>
  <c r="G997" i="1"/>
  <c r="G998" i="1"/>
  <c r="E12" i="5"/>
  <c r="D990" i="1" s="1"/>
  <c r="G991" i="1"/>
  <c r="G993" i="1"/>
  <c r="G989" i="1"/>
  <c r="G986" i="1"/>
  <c r="G988" i="1"/>
  <c r="E68" i="9"/>
  <c r="G812" i="1"/>
  <c r="G718" i="1"/>
  <c r="G716" i="1"/>
  <c r="G715" i="1"/>
  <c r="G714" i="1"/>
  <c r="E41" i="9"/>
  <c r="B41" i="9" s="1"/>
  <c r="G710" i="1"/>
  <c r="G709" i="1"/>
  <c r="G643" i="1"/>
  <c r="G645" i="1"/>
  <c r="G642" i="1"/>
  <c r="F383" i="4"/>
  <c r="G378" i="1"/>
  <c r="G364" i="1"/>
  <c r="G291" i="1"/>
  <c r="F418" i="4"/>
  <c r="G413" i="1"/>
  <c r="G289" i="1"/>
  <c r="G288" i="1"/>
  <c r="E273" i="9"/>
  <c r="B273" i="9" s="1"/>
  <c r="G248" i="1"/>
  <c r="G256" i="1"/>
  <c r="G209" i="1"/>
  <c r="E196" i="4"/>
  <c r="D192" i="1" s="1"/>
  <c r="H192" i="1" s="1"/>
  <c r="G207" i="1"/>
  <c r="F210" i="4"/>
  <c r="F196" i="4"/>
  <c r="G192" i="1"/>
  <c r="G206" i="1"/>
  <c r="G191" i="1"/>
  <c r="G190" i="1"/>
  <c r="G189" i="1"/>
  <c r="H184" i="1"/>
  <c r="G188" i="1"/>
  <c r="G187" i="1"/>
  <c r="E47" i="9"/>
  <c r="B47" i="9" s="1"/>
  <c r="G186" i="1"/>
  <c r="F188" i="4"/>
  <c r="G183" i="1"/>
  <c r="E45" i="9"/>
  <c r="B45" i="9" s="1"/>
  <c r="G182" i="1"/>
  <c r="F221" i="9"/>
  <c r="G181" i="1"/>
  <c r="F220" i="9"/>
  <c r="B220" i="9" s="1"/>
  <c r="G180" i="1"/>
  <c r="F219" i="9"/>
  <c r="B219" i="9" s="1"/>
  <c r="B43" i="9"/>
  <c r="G178" i="1"/>
  <c r="H177" i="1"/>
  <c r="G176" i="1"/>
  <c r="H175" i="1"/>
  <c r="G174" i="1"/>
  <c r="G173" i="1"/>
  <c r="G170" i="1"/>
  <c r="G169" i="1"/>
  <c r="G168" i="1"/>
  <c r="G166" i="1"/>
  <c r="F169" i="4"/>
  <c r="G165" i="1"/>
  <c r="G163" i="1"/>
  <c r="G162" i="1"/>
  <c r="G160" i="1"/>
  <c r="E163" i="4"/>
  <c r="D159" i="1" s="1"/>
  <c r="E152" i="4"/>
  <c r="G158" i="1"/>
  <c r="G155" i="1"/>
  <c r="G157" i="1"/>
  <c r="F159" i="4"/>
  <c r="G154" i="1"/>
  <c r="E40" i="9"/>
  <c r="B40" i="9" s="1"/>
  <c r="F218" i="9"/>
  <c r="B218" i="9" s="1"/>
  <c r="G152" i="1"/>
  <c r="D149" i="1"/>
  <c r="H149" i="1" s="1"/>
  <c r="G151" i="1"/>
  <c r="D148" i="1"/>
  <c r="G150" i="1"/>
  <c r="G149" i="1"/>
  <c r="F153" i="4"/>
  <c r="G129" i="1"/>
  <c r="G131" i="1"/>
  <c r="F133" i="4"/>
  <c r="G130" i="1"/>
  <c r="G123" i="1"/>
  <c r="G121" i="1"/>
  <c r="G120" i="1"/>
  <c r="G122" i="1"/>
  <c r="F82" i="4"/>
  <c r="G79" i="1"/>
  <c r="G81" i="1"/>
  <c r="G78" i="1"/>
  <c r="F77" i="4"/>
  <c r="G73" i="1"/>
  <c r="G74" i="1"/>
  <c r="G64" i="1"/>
  <c r="G53" i="1"/>
  <c r="E50" i="4"/>
  <c r="D46" i="1" s="1"/>
  <c r="G50" i="1"/>
  <c r="F217" i="9"/>
  <c r="B217" i="9" s="1"/>
  <c r="E286" i="9"/>
  <c r="B286" i="9" s="1"/>
  <c r="F215" i="9"/>
  <c r="B215" i="9" s="1"/>
  <c r="E300" i="9"/>
  <c r="B300" i="9" s="1"/>
  <c r="G1451" i="1"/>
  <c r="J1451" i="1"/>
  <c r="H1451" i="1"/>
  <c r="G1464" i="1"/>
  <c r="J1464" i="1"/>
  <c r="H1464" i="1"/>
  <c r="F351" i="4"/>
  <c r="H1376" i="1"/>
  <c r="H1388" i="1"/>
  <c r="I1442" i="1"/>
  <c r="G1457" i="1"/>
  <c r="I1457" i="1" s="1"/>
  <c r="J1457" i="1"/>
  <c r="H1457" i="1"/>
  <c r="G1474" i="1"/>
  <c r="I1474" i="1" s="1"/>
  <c r="J1474" i="1"/>
  <c r="H1474" i="1"/>
  <c r="H1578" i="1"/>
  <c r="G1578" i="1"/>
  <c r="F299" i="4"/>
  <c r="E350" i="4"/>
  <c r="H1374" i="1"/>
  <c r="H1386" i="1"/>
  <c r="H1440" i="1"/>
  <c r="H1570" i="1"/>
  <c r="G1570" i="1"/>
  <c r="E298" i="4"/>
  <c r="G1447" i="1"/>
  <c r="I1447" i="1" s="1"/>
  <c r="J1447" i="1"/>
  <c r="H1447" i="1"/>
  <c r="G1477" i="1"/>
  <c r="J1477" i="1"/>
  <c r="H1477" i="1"/>
  <c r="H1562" i="1"/>
  <c r="G1562" i="1"/>
  <c r="E6" i="4"/>
  <c r="H1522" i="1"/>
  <c r="G1522" i="1"/>
  <c r="H1530" i="1"/>
  <c r="G1530" i="1"/>
  <c r="H1538" i="1"/>
  <c r="G1538" i="1"/>
  <c r="H1546" i="1"/>
  <c r="G1546" i="1"/>
  <c r="H1554" i="1"/>
  <c r="G1554" i="1"/>
  <c r="F252" i="4"/>
  <c r="H1368" i="1"/>
  <c r="I1458" i="1"/>
  <c r="G1468" i="1"/>
  <c r="J1468" i="1"/>
  <c r="H1468" i="1"/>
  <c r="G1461" i="1"/>
  <c r="H1461" i="1"/>
  <c r="F124" i="4"/>
  <c r="G1454" i="1"/>
  <c r="H1454" i="1"/>
  <c r="H1482" i="1"/>
  <c r="G1482" i="1"/>
  <c r="H1490" i="1"/>
  <c r="G1490" i="1"/>
  <c r="H1498" i="1"/>
  <c r="G1498" i="1"/>
  <c r="H1506" i="1"/>
  <c r="G1506" i="1"/>
  <c r="H1514" i="1"/>
  <c r="G1514" i="1"/>
  <c r="J1448" i="1"/>
  <c r="J1452" i="1"/>
  <c r="J1458" i="1"/>
  <c r="J1465" i="1"/>
  <c r="J1471" i="1"/>
  <c r="J1478" i="1"/>
  <c r="H1485" i="1"/>
  <c r="H1493" i="1"/>
  <c r="H1501" i="1"/>
  <c r="H1509" i="1"/>
  <c r="H1525" i="1"/>
  <c r="H1533" i="1"/>
  <c r="H1541" i="1"/>
  <c r="H1549" i="1"/>
  <c r="H1557" i="1"/>
  <c r="H1565" i="1"/>
  <c r="H1573" i="1"/>
  <c r="D139" i="4"/>
  <c r="D644" i="4"/>
  <c r="D515" i="4"/>
  <c r="D42" i="8"/>
  <c r="J1440" i="1"/>
  <c r="J1444" i="1"/>
  <c r="D50" i="4"/>
  <c r="D224" i="4"/>
  <c r="D311" i="4"/>
  <c r="D363" i="4"/>
  <c r="G311" i="9"/>
  <c r="E311" i="9" s="1"/>
  <c r="B311" i="9" s="1"/>
  <c r="F206" i="5"/>
  <c r="E141" i="6"/>
  <c r="E5" i="7"/>
  <c r="G1449" i="1"/>
  <c r="I1449" i="1" s="1"/>
  <c r="G1455" i="1"/>
  <c r="I1455" i="1" s="1"/>
  <c r="G1459" i="1"/>
  <c r="I1459" i="1" s="1"/>
  <c r="G1462" i="1"/>
  <c r="I1462" i="1" s="1"/>
  <c r="G1466" i="1"/>
  <c r="I1466" i="1" s="1"/>
  <c r="G1472" i="1"/>
  <c r="I1472" i="1" s="1"/>
  <c r="G1479" i="1"/>
  <c r="I1479" i="1" s="1"/>
  <c r="G1481" i="1"/>
  <c r="G1489" i="1"/>
  <c r="G1497" i="1"/>
  <c r="G1505" i="1"/>
  <c r="G1513" i="1"/>
  <c r="G1521" i="1"/>
  <c r="G1529" i="1"/>
  <c r="G1537" i="1"/>
  <c r="G1545" i="1"/>
  <c r="G1553" i="1"/>
  <c r="G1561" i="1"/>
  <c r="G1569" i="1"/>
  <c r="G1577" i="1"/>
  <c r="F120" i="4"/>
  <c r="F134" i="4"/>
  <c r="H21" i="9"/>
  <c r="G21" i="9"/>
  <c r="F264" i="4"/>
  <c r="G1441" i="1"/>
  <c r="I1441" i="1" s="1"/>
  <c r="G1445" i="1"/>
  <c r="D7" i="4"/>
  <c r="F45" i="4"/>
  <c r="F91" i="4"/>
  <c r="F125" i="4"/>
  <c r="F197" i="4"/>
  <c r="F300" i="4"/>
  <c r="F352" i="4"/>
  <c r="D459" i="4"/>
  <c r="F460" i="4"/>
  <c r="D529" i="4"/>
  <c r="F530" i="4"/>
  <c r="F152" i="4"/>
  <c r="E459" i="4"/>
  <c r="D453" i="1" s="1"/>
  <c r="E529" i="4"/>
  <c r="D43" i="8"/>
  <c r="G1440" i="1"/>
  <c r="G1444" i="1"/>
  <c r="I1444" i="1" s="1"/>
  <c r="D643" i="4"/>
  <c r="F416" i="4"/>
  <c r="D580" i="4"/>
  <c r="F69" i="5"/>
  <c r="E643" i="4"/>
  <c r="D637" i="1" s="1"/>
  <c r="D472" i="4"/>
  <c r="D484" i="4"/>
  <c r="F599" i="4"/>
  <c r="D593" i="4"/>
  <c r="E68" i="5"/>
  <c r="F78" i="5"/>
  <c r="B68" i="9"/>
  <c r="E95" i="9"/>
  <c r="B95" i="9" s="1"/>
  <c r="B108" i="9"/>
  <c r="E127" i="9"/>
  <c r="B127" i="9" s="1"/>
  <c r="F228" i="9"/>
  <c r="B237" i="9"/>
  <c r="B269" i="9"/>
  <c r="D89" i="6"/>
  <c r="E87" i="9"/>
  <c r="B87" i="9" s="1"/>
  <c r="B153" i="9"/>
  <c r="E159" i="9"/>
  <c r="B159" i="9" s="1"/>
  <c r="H165" i="9"/>
  <c r="B214" i="9"/>
  <c r="B246" i="9"/>
  <c r="B252" i="9"/>
  <c r="B263" i="9"/>
  <c r="G313" i="9"/>
  <c r="E313" i="9" s="1"/>
  <c r="B132" i="9"/>
  <c r="F119" i="5"/>
  <c r="F190" i="5"/>
  <c r="F246" i="5"/>
  <c r="G165" i="9"/>
  <c r="E165" i="9" s="1"/>
  <c r="B165" i="9" s="1"/>
  <c r="G163" i="9"/>
  <c r="E163" i="9" s="1"/>
  <c r="B163" i="9" s="1"/>
  <c r="G161" i="9"/>
  <c r="E161" i="9" s="1"/>
  <c r="B161" i="9" s="1"/>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E42" i="9"/>
  <c r="B42" i="9" s="1"/>
  <c r="E44" i="9"/>
  <c r="B44" i="9" s="1"/>
  <c r="E50" i="9"/>
  <c r="B50" i="9" s="1"/>
  <c r="B52" i="9"/>
  <c r="B92" i="9"/>
  <c r="H166" i="9"/>
  <c r="G170" i="9"/>
  <c r="E170" i="9" s="1"/>
  <c r="B170" i="9" s="1"/>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B238" i="9"/>
  <c r="B270" i="9"/>
  <c r="F8" i="5"/>
  <c r="F70" i="5"/>
  <c r="G290" i="9"/>
  <c r="E290" i="9" s="1"/>
  <c r="B290" i="9" s="1"/>
  <c r="F207" i="5"/>
  <c r="F36" i="6"/>
  <c r="E71" i="9"/>
  <c r="B71" i="9" s="1"/>
  <c r="E111" i="9"/>
  <c r="B111" i="9" s="1"/>
  <c r="B124" i="9"/>
  <c r="B221" i="9"/>
  <c r="F244" i="9"/>
  <c r="B244" i="9" s="1"/>
  <c r="B253" i="9"/>
  <c r="G280" i="9"/>
  <c r="E280" i="9" s="1"/>
  <c r="B280" i="9" s="1"/>
  <c r="H290" i="9"/>
  <c r="F149" i="5"/>
  <c r="D176" i="5"/>
  <c r="D5" i="6"/>
  <c r="B268" i="9"/>
  <c r="F88" i="5"/>
  <c r="D146" i="5"/>
  <c r="D68" i="5" s="1"/>
  <c r="E63" i="9"/>
  <c r="B63" i="9" s="1"/>
  <c r="B76" i="9"/>
  <c r="E103" i="9"/>
  <c r="B103" i="9" s="1"/>
  <c r="B116" i="9"/>
  <c r="E154" i="9"/>
  <c r="B154" i="9" s="1"/>
  <c r="G192" i="9"/>
  <c r="E192" i="9" s="1"/>
  <c r="F236" i="9"/>
  <c r="B236" i="9" s="1"/>
  <c r="F268" i="9"/>
  <c r="I10" i="9"/>
  <c r="G168" i="9"/>
  <c r="E168" i="9" s="1"/>
  <c r="B168" i="9" s="1"/>
  <c r="G172" i="9"/>
  <c r="E172" i="9" s="1"/>
  <c r="B172" i="9" s="1"/>
  <c r="G176" i="9"/>
  <c r="E176" i="9" s="1"/>
  <c r="B176" i="9" s="1"/>
  <c r="G180" i="9"/>
  <c r="E180" i="9" s="1"/>
  <c r="B180" i="9" s="1"/>
  <c r="G184" i="9"/>
  <c r="E184" i="9" s="1"/>
  <c r="B184" i="9" s="1"/>
  <c r="G188" i="9"/>
  <c r="E188" i="9" s="1"/>
  <c r="B188" i="9" s="1"/>
  <c r="L192" i="9"/>
  <c r="F192" i="9" s="1"/>
  <c r="G196" i="9"/>
  <c r="E196" i="9" s="1"/>
  <c r="B196" i="9" s="1"/>
  <c r="G200" i="9"/>
  <c r="E200" i="9" s="1"/>
  <c r="B200" i="9" s="1"/>
  <c r="G204" i="9"/>
  <c r="E204" i="9" s="1"/>
  <c r="B204" i="9" s="1"/>
  <c r="G208" i="9"/>
  <c r="E208" i="9" s="1"/>
  <c r="B208" i="9" s="1"/>
  <c r="G212" i="9"/>
  <c r="E212" i="9" s="1"/>
  <c r="B212" i="9" s="1"/>
  <c r="B222" i="9"/>
  <c r="B228" i="9"/>
  <c r="B254" i="9"/>
  <c r="I1467" i="1" l="1"/>
  <c r="H30" i="3"/>
  <c r="C1453" i="1"/>
  <c r="H412" i="1"/>
  <c r="G412" i="1"/>
  <c r="H19" i="9"/>
  <c r="E19" i="9" s="1"/>
  <c r="B19" i="9" s="1"/>
  <c r="I1440" i="1"/>
  <c r="H308" i="9"/>
  <c r="E308" i="9" s="1"/>
  <c r="B308" i="9" s="1"/>
  <c r="D1154" i="1"/>
  <c r="F177" i="5"/>
  <c r="F245" i="5"/>
  <c r="B192" i="9"/>
  <c r="H29" i="3"/>
  <c r="C1436" i="1"/>
  <c r="H1499" i="1"/>
  <c r="G1499" i="1"/>
  <c r="H1222" i="1"/>
  <c r="G1222" i="1"/>
  <c r="E237" i="5"/>
  <c r="D1215" i="1"/>
  <c r="F12" i="5"/>
  <c r="H990" i="1"/>
  <c r="G990" i="1"/>
  <c r="E7" i="5"/>
  <c r="E6" i="5" s="1"/>
  <c r="E151" i="4"/>
  <c r="D147" i="1" s="1"/>
  <c r="F163" i="4"/>
  <c r="H159" i="1"/>
  <c r="G159" i="1"/>
  <c r="I17" i="3"/>
  <c r="E289" i="4"/>
  <c r="D285" i="1" s="1"/>
  <c r="H148" i="1"/>
  <c r="G148" i="1"/>
  <c r="F68" i="5"/>
  <c r="H21" i="3"/>
  <c r="C1046" i="1"/>
  <c r="D6" i="5"/>
  <c r="F472" i="4"/>
  <c r="C466" i="1"/>
  <c r="F643" i="4"/>
  <c r="C637" i="1"/>
  <c r="F363" i="4"/>
  <c r="C358" i="1"/>
  <c r="F644" i="4"/>
  <c r="C638" i="1"/>
  <c r="D350" i="4"/>
  <c r="F484" i="4"/>
  <c r="C478" i="1"/>
  <c r="F515" i="4"/>
  <c r="C509" i="1"/>
  <c r="G318" i="9"/>
  <c r="E318" i="9" s="1"/>
  <c r="F5" i="6"/>
  <c r="D141" i="6"/>
  <c r="C1299" i="1"/>
  <c r="H24" i="3"/>
  <c r="D528" i="4"/>
  <c r="F529" i="4"/>
  <c r="C523" i="1"/>
  <c r="E21" i="9"/>
  <c r="F311" i="4"/>
  <c r="C306" i="1"/>
  <c r="F139" i="4"/>
  <c r="C135" i="1"/>
  <c r="E407" i="4"/>
  <c r="D402" i="1" s="1"/>
  <c r="D293" i="1"/>
  <c r="D298" i="4"/>
  <c r="F176" i="5"/>
  <c r="D175" i="5"/>
  <c r="H22" i="3"/>
  <c r="C1153" i="1"/>
  <c r="E166" i="9"/>
  <c r="B166" i="9" s="1"/>
  <c r="F7" i="4"/>
  <c r="D6" i="4"/>
  <c r="C3" i="1"/>
  <c r="D1436" i="1"/>
  <c r="I29" i="3"/>
  <c r="F224" i="4"/>
  <c r="C220" i="1"/>
  <c r="F89" i="6"/>
  <c r="C1383" i="1"/>
  <c r="F459" i="4"/>
  <c r="C453" i="1"/>
  <c r="F50" i="4"/>
  <c r="C46" i="1"/>
  <c r="I1464" i="1"/>
  <c r="I21" i="3"/>
  <c r="D1046" i="1"/>
  <c r="I35" i="3"/>
  <c r="C1518" i="1"/>
  <c r="I1468" i="1"/>
  <c r="I1477" i="1"/>
  <c r="E408" i="4"/>
  <c r="D403" i="1" s="1"/>
  <c r="D345" i="1"/>
  <c r="I22" i="3"/>
  <c r="D1153" i="1"/>
  <c r="B313" i="9"/>
  <c r="F593" i="4"/>
  <c r="C587" i="1"/>
  <c r="F580" i="4"/>
  <c r="C574" i="1"/>
  <c r="E528" i="4"/>
  <c r="D523" i="1"/>
  <c r="D1435" i="1"/>
  <c r="I28" i="3"/>
  <c r="D151" i="4"/>
  <c r="F146" i="5"/>
  <c r="C1124" i="1"/>
  <c r="F213" i="9"/>
  <c r="B213" i="9" s="1"/>
  <c r="D420" i="4"/>
  <c r="G316" i="9"/>
  <c r="E316" i="9" s="1"/>
  <c r="K1451" i="9"/>
  <c r="G314" i="9"/>
  <c r="E314" i="9" s="1"/>
  <c r="B314" i="9" s="1"/>
  <c r="C1517" i="1"/>
  <c r="I34" i="3"/>
  <c r="I16" i="3"/>
  <c r="E412" i="4"/>
  <c r="D2" i="1"/>
  <c r="E420" i="4"/>
  <c r="I1451" i="1"/>
  <c r="H1453" i="1" l="1"/>
  <c r="G1453" i="1"/>
  <c r="H1154" i="1"/>
  <c r="G1154" i="1"/>
  <c r="I23" i="3"/>
  <c r="D1214" i="1"/>
  <c r="F237" i="5"/>
  <c r="H1215" i="1"/>
  <c r="G1215" i="1"/>
  <c r="E175" i="5"/>
  <c r="D1152" i="1" s="1"/>
  <c r="I20" i="3"/>
  <c r="D985" i="1"/>
  <c r="F7" i="5"/>
  <c r="E290" i="4"/>
  <c r="D286" i="1" s="1"/>
  <c r="E291" i="4"/>
  <c r="D287" i="1" s="1"/>
  <c r="E413" i="4"/>
  <c r="E414" i="4" s="1"/>
  <c r="D409" i="1" s="1"/>
  <c r="D984" i="1"/>
  <c r="C1152" i="1"/>
  <c r="H135" i="1"/>
  <c r="G135" i="1"/>
  <c r="G466" i="1"/>
  <c r="H466" i="1"/>
  <c r="G1517" i="1"/>
  <c r="H1517" i="1"/>
  <c r="H11" i="3"/>
  <c r="D636" i="4"/>
  <c r="F528" i="4"/>
  <c r="C522" i="1"/>
  <c r="G478" i="1"/>
  <c r="H478" i="1"/>
  <c r="E635" i="4"/>
  <c r="D629" i="1" s="1"/>
  <c r="D414" i="1"/>
  <c r="E312" i="9"/>
  <c r="H453" i="1"/>
  <c r="G453" i="1"/>
  <c r="H1436" i="1"/>
  <c r="G1436" i="1"/>
  <c r="H9" i="3"/>
  <c r="H1299" i="1"/>
  <c r="G1299" i="1"/>
  <c r="F350" i="4"/>
  <c r="D408" i="4"/>
  <c r="C345" i="1"/>
  <c r="B316" i="9"/>
  <c r="E315" i="9"/>
  <c r="I10" i="3" s="1"/>
  <c r="H1518" i="1"/>
  <c r="G1518" i="1"/>
  <c r="G3" i="1"/>
  <c r="H3" i="1"/>
  <c r="D407" i="4"/>
  <c r="F298" i="4"/>
  <c r="C293" i="1"/>
  <c r="G306" i="1"/>
  <c r="H306" i="1"/>
  <c r="F141" i="6"/>
  <c r="C1435" i="1"/>
  <c r="H28" i="3"/>
  <c r="G638" i="1"/>
  <c r="H638" i="1"/>
  <c r="G285" i="9"/>
  <c r="E285" i="9" s="1"/>
  <c r="B285" i="9" s="1"/>
  <c r="G278" i="9"/>
  <c r="F6" i="5"/>
  <c r="C984" i="1"/>
  <c r="H17" i="3"/>
  <c r="D289" i="4"/>
  <c r="F151" i="4"/>
  <c r="C147" i="1"/>
  <c r="G46" i="1"/>
  <c r="H46" i="1"/>
  <c r="D635" i="4"/>
  <c r="F420" i="4"/>
  <c r="C414" i="1"/>
  <c r="G1383" i="1"/>
  <c r="H1383" i="1"/>
  <c r="D412" i="4"/>
  <c r="F6" i="4"/>
  <c r="H16" i="3"/>
  <c r="C2" i="1"/>
  <c r="G1046" i="1"/>
  <c r="H1046" i="1"/>
  <c r="E639" i="4"/>
  <c r="D407" i="1"/>
  <c r="G574" i="1"/>
  <c r="H574" i="1"/>
  <c r="B21" i="9"/>
  <c r="E317" i="9"/>
  <c r="B318" i="9"/>
  <c r="G358" i="1"/>
  <c r="H358" i="1"/>
  <c r="E636" i="4"/>
  <c r="D630" i="1" s="1"/>
  <c r="D522" i="1"/>
  <c r="G1124" i="1"/>
  <c r="H1124" i="1"/>
  <c r="H523" i="1"/>
  <c r="G523" i="1"/>
  <c r="H509" i="1"/>
  <c r="G509" i="1"/>
  <c r="H587" i="1"/>
  <c r="G587" i="1"/>
  <c r="G220" i="1"/>
  <c r="H220" i="1"/>
  <c r="H1153" i="1"/>
  <c r="G1153" i="1"/>
  <c r="E640" i="4"/>
  <c r="H637" i="1"/>
  <c r="G637" i="1"/>
  <c r="D408" i="1" l="1"/>
  <c r="E415" i="4"/>
  <c r="D410" i="1" s="1"/>
  <c r="F175" i="5"/>
  <c r="H278" i="9"/>
  <c r="E278" i="9" s="1"/>
  <c r="E277" i="9" s="1"/>
  <c r="H1214" i="1"/>
  <c r="G1214" i="1"/>
  <c r="H985" i="1"/>
  <c r="G985" i="1"/>
  <c r="K3" i="9"/>
  <c r="I9" i="3"/>
  <c r="H293" i="1"/>
  <c r="G293" i="1"/>
  <c r="G522" i="1"/>
  <c r="H522" i="1"/>
  <c r="H147" i="1"/>
  <c r="G147" i="1"/>
  <c r="H345" i="1"/>
  <c r="G345" i="1"/>
  <c r="F407" i="4"/>
  <c r="C402" i="1"/>
  <c r="F408" i="4"/>
  <c r="C403" i="1"/>
  <c r="F636" i="4"/>
  <c r="C630" i="1"/>
  <c r="G1152" i="1"/>
  <c r="H1152" i="1"/>
  <c r="N3" i="9"/>
  <c r="I11" i="3"/>
  <c r="F635" i="4"/>
  <c r="C629" i="1"/>
  <c r="E641" i="4"/>
  <c r="D633" i="1"/>
  <c r="D413" i="4"/>
  <c r="D291" i="4"/>
  <c r="F289" i="4"/>
  <c r="C285" i="1"/>
  <c r="G2" i="1"/>
  <c r="H2" i="1"/>
  <c r="G414" i="1"/>
  <c r="H414" i="1"/>
  <c r="H1435" i="1"/>
  <c r="G1435" i="1"/>
  <c r="E642" i="4"/>
  <c r="D634" i="1"/>
  <c r="D414" i="4"/>
  <c r="D639" i="4"/>
  <c r="F412" i="4"/>
  <c r="C407" i="1"/>
  <c r="D290" i="4"/>
  <c r="H8" i="3"/>
  <c r="G984" i="1"/>
  <c r="H984" i="1"/>
  <c r="B278" i="9" l="1"/>
  <c r="E646" i="4"/>
  <c r="D636" i="1"/>
  <c r="G402" i="1"/>
  <c r="H402" i="1"/>
  <c r="M3" i="9"/>
  <c r="I8" i="3"/>
  <c r="F414" i="4"/>
  <c r="C409" i="1"/>
  <c r="H403" i="1"/>
  <c r="G403" i="1"/>
  <c r="F291" i="4"/>
  <c r="C287" i="1"/>
  <c r="H285" i="1"/>
  <c r="G285" i="1"/>
  <c r="H407" i="1"/>
  <c r="G407" i="1"/>
  <c r="D640" i="4"/>
  <c r="F413" i="4"/>
  <c r="D415" i="4"/>
  <c r="C408" i="1"/>
  <c r="H629" i="1"/>
  <c r="G629" i="1"/>
  <c r="F290" i="4"/>
  <c r="C286" i="1"/>
  <c r="G630" i="1"/>
  <c r="H630" i="1"/>
  <c r="D641" i="4"/>
  <c r="F639" i="4"/>
  <c r="C633" i="1"/>
  <c r="E645" i="4"/>
  <c r="D635" i="1"/>
  <c r="G286" i="1" l="1"/>
  <c r="H286" i="1"/>
  <c r="H409" i="1"/>
  <c r="G409" i="1"/>
  <c r="H633" i="1"/>
  <c r="G633" i="1"/>
  <c r="I18" i="3"/>
  <c r="D639" i="1"/>
  <c r="F641" i="4"/>
  <c r="C635" i="1"/>
  <c r="G408" i="1"/>
  <c r="H408" i="1"/>
  <c r="H287" i="1"/>
  <c r="G287" i="1"/>
  <c r="F415" i="4"/>
  <c r="C410" i="1"/>
  <c r="D642" i="4"/>
  <c r="F640" i="4"/>
  <c r="C634" i="1"/>
  <c r="I19" i="3"/>
  <c r="D640" i="1"/>
  <c r="G634" i="1" l="1"/>
  <c r="H634" i="1"/>
  <c r="H635" i="1"/>
  <c r="G635" i="1"/>
  <c r="F642" i="4"/>
  <c r="D646" i="4"/>
  <c r="C636" i="1"/>
  <c r="G276" i="9"/>
  <c r="E276" i="9" s="1"/>
  <c r="B276" i="9" s="1"/>
  <c r="D645" i="4"/>
  <c r="G410" i="1"/>
  <c r="H410" i="1"/>
  <c r="F646" i="4" l="1"/>
  <c r="H19" i="3"/>
  <c r="C640" i="1"/>
  <c r="G636" i="1"/>
  <c r="H636" i="1"/>
  <c r="H7" i="3"/>
  <c r="F645" i="4"/>
  <c r="H18" i="3"/>
  <c r="C639" i="1"/>
  <c r="J3" i="9" l="1"/>
  <c r="G640" i="1"/>
  <c r="H640" i="1"/>
  <c r="H639" i="1"/>
  <c r="G639" i="1"/>
  <c r="H274" i="9" l="1"/>
  <c r="G274" i="9"/>
  <c r="M272" i="9"/>
  <c r="L272" i="9"/>
  <c r="H18" i="9"/>
  <c r="G18" i="9"/>
  <c r="K13" i="9"/>
  <c r="K9" i="9"/>
  <c r="J11" i="9"/>
  <c r="J17" i="9"/>
  <c r="J12" i="9"/>
  <c r="L15" i="9"/>
  <c r="I11" i="9"/>
  <c r="G16" i="9"/>
  <c r="M15" i="9"/>
  <c r="M16" i="9"/>
  <c r="K7" i="9"/>
  <c r="I6" i="9"/>
  <c r="H17" i="9"/>
  <c r="I17" i="9"/>
  <c r="I5" i="9"/>
  <c r="J5" i="9"/>
  <c r="I9" i="9"/>
  <c r="J9" i="9"/>
  <c r="J8" i="9"/>
  <c r="K8" i="9"/>
  <c r="K11" i="9"/>
  <c r="J7" i="9"/>
  <c r="K12" i="9"/>
  <c r="J10" i="9"/>
  <c r="I8" i="9"/>
  <c r="H16" i="9"/>
  <c r="L16" i="9"/>
  <c r="K5" i="9"/>
  <c r="K10" i="9"/>
  <c r="G17" i="9"/>
  <c r="I13" i="9"/>
  <c r="J13" i="9"/>
  <c r="H15" i="9"/>
  <c r="J6" i="9"/>
  <c r="I7" i="9"/>
  <c r="I12" i="9"/>
  <c r="K6" i="9"/>
  <c r="G15" i="9"/>
  <c r="E17" i="9" l="1"/>
  <c r="B17" i="9" s="1"/>
  <c r="E15" i="9"/>
  <c r="F15" i="9"/>
  <c r="F16" i="9"/>
  <c r="E8" i="9"/>
  <c r="B8" i="9" s="1"/>
  <c r="E9" i="9"/>
  <c r="B9" i="9" s="1"/>
  <c r="E18" i="9"/>
  <c r="B18" i="9" s="1"/>
  <c r="E274" i="9"/>
  <c r="B274" i="9" s="1"/>
  <c r="F272" i="9"/>
  <c r="B272" i="9" s="1"/>
  <c r="E10" i="9"/>
  <c r="B10" i="9" s="1"/>
  <c r="E16" i="9"/>
  <c r="E12" i="9"/>
  <c r="B12" i="9" s="1"/>
  <c r="E13" i="9"/>
  <c r="B13" i="9" s="1"/>
  <c r="E5" i="9"/>
  <c r="E11" i="9"/>
  <c r="B11" i="9" s="1"/>
  <c r="F20" i="9"/>
  <c r="E6" i="9"/>
  <c r="B6" i="9" s="1"/>
  <c r="E20" i="9"/>
  <c r="I7" i="3" s="1"/>
  <c r="E7" i="9"/>
  <c r="B7" i="9" s="1"/>
  <c r="B15" i="9" l="1"/>
  <c r="B16" i="9"/>
  <c r="F14" i="9"/>
  <c r="F3" i="9" s="1"/>
  <c r="E14" i="9"/>
  <c r="B5" i="9"/>
  <c r="E4" i="9"/>
  <c r="E3" i="9" l="1"/>
</calcChain>
</file>

<file path=xl/sharedStrings.xml><?xml version="1.0" encoding="utf-8"?>
<sst xmlns="http://schemas.openxmlformats.org/spreadsheetml/2006/main" count="4376" uniqueCount="3427">
  <si>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</si>
  <si>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</si>
  <si>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</si>
  <si>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</si>
  <si>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</si>
  <si>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</si>
  <si>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</si>
  <si>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</si>
  <si>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</si>
  <si>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</si>
  <si>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</si>
  <si>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</si>
  <si>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</si>
  <si>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</si>
  <si>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</si>
  <si>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</si>
  <si>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</si>
  <si>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</si>
  <si>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</si>
  <si>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</si>
  <si>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</si>
  <si>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</si>
  <si>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</si>
  <si>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</si>
  <si>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</si>
  <si>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</si>
  <si>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</si>
  <si>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</si>
  <si>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</si>
  <si>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</si>
  <si>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</si>
  <si>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INSTITUT ZA POVIJEST UMJETNOSTI</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</si>
  <si>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</si>
  <si>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</si>
  <si>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</si>
  <si>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</si>
  <si>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</si>
  <si>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</si>
  <si>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</si>
  <si>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</si>
  <si>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</si>
  <si>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</si>
  <si>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</si>
  <si>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</si>
  <si>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</si>
  <si>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</si>
  <si>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</si>
  <si>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</si>
  <si>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</si>
  <si>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2942 - INSTITUT ZA POVIJEST UMJETNOSTI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</si>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</sst>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center"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2143096.63</v>
      </c>
      <c r="D2" s="6">
        <f>'PR-RAS'!E6</f>
        <v>2191080.41</v>
      </c>
      <c r="E2" s="6">
        <v>0</v>
      </c>
      <c r="F2" s="6">
        <v>0</v>
      </c>
      <c r="G2" s="7">
        <f t="shared" ref="G2:G264" si="0">(B2/1000)*(C2*1+D2*2)</f>
        <v>6525.2574500000001</v>
      </c>
      <c r="H2" s="7">
        <f t="shared" ref="H2:H264" si="1">ABS(C2-ROUND(C2,0))+ABS(D2-ROUND(D2,0))</f>
        <v>0.78000000026077032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201984.47999999998</v>
      </c>
      <c r="D46" s="1">
        <f>'PR-RAS'!E50</f>
        <v>364226.97</v>
      </c>
      <c r="E46" s="1">
        <v>0</v>
      </c>
      <c r="F46" s="1">
        <v>0</v>
      </c>
      <c r="G46" s="2">
        <f t="shared" si="0"/>
        <v>41869.728899999995</v>
      </c>
      <c r="H46" s="2">
        <f t="shared" si="1"/>
        <v>0.51000000000931323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37897.339999999997</v>
      </c>
      <c r="D50" s="1">
        <f>'PR-RAS'!E54</f>
        <v>210480.6</v>
      </c>
      <c r="E50" s="1">
        <v>0</v>
      </c>
      <c r="F50" s="1">
        <v>0</v>
      </c>
      <c r="G50" s="2">
        <f t="shared" si="0"/>
        <v>22484.068460000002</v>
      </c>
      <c r="H50" s="2">
        <f t="shared" si="1"/>
        <v>0.73999999999068677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37897.339999999997</v>
      </c>
      <c r="D51" s="1">
        <f>'PR-RAS'!E55</f>
        <v>0</v>
      </c>
      <c r="E51" s="1">
        <v>0</v>
      </c>
      <c r="F51" s="1">
        <v>0</v>
      </c>
      <c r="G51" s="2">
        <f t="shared" si="0"/>
        <v>1894.867</v>
      </c>
      <c r="H51" s="2">
        <f t="shared" si="1"/>
        <v>0.33999999999650754</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210480.6</v>
      </c>
      <c r="E53" s="1">
        <v>0</v>
      </c>
      <c r="F53" s="1">
        <v>0</v>
      </c>
      <c r="G53" s="2">
        <f t="shared" si="0"/>
        <v>21889.982400000001</v>
      </c>
      <c r="H53" s="2">
        <f t="shared" si="1"/>
        <v>0.39999999999417923</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13541.78</v>
      </c>
      <c r="D64" s="1">
        <f>'PR-RAS'!E68</f>
        <v>9800</v>
      </c>
      <c r="E64" s="1">
        <v>0</v>
      </c>
      <c r="F64" s="1">
        <v>0</v>
      </c>
      <c r="G64" s="2">
        <f t="shared" si="0"/>
        <v>2087.9321399999999</v>
      </c>
      <c r="H64" s="2">
        <f t="shared" si="1"/>
        <v>0.21999999999934516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13541.78</v>
      </c>
      <c r="D65" s="1">
        <f>'PR-RAS'!E69</f>
        <v>9800</v>
      </c>
      <c r="E65" s="1">
        <v>0</v>
      </c>
      <c r="F65" s="1">
        <v>0</v>
      </c>
      <c r="G65" s="2">
        <f t="shared" si="0"/>
        <v>2121.0739199999998</v>
      </c>
      <c r="H65" s="2">
        <f t="shared" si="1"/>
        <v>0.21999999999934516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150545.35999999999</v>
      </c>
      <c r="D73" s="1">
        <f>'PR-RAS'!E77</f>
        <v>143946.37</v>
      </c>
      <c r="E73" s="1">
        <v>0</v>
      </c>
      <c r="F73" s="1">
        <v>0</v>
      </c>
      <c r="G73" s="2">
        <f t="shared" si="0"/>
        <v>31567.543199999996</v>
      </c>
      <c r="H73" s="2">
        <f t="shared" si="1"/>
        <v>0.72999999998137355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150545.35999999999</v>
      </c>
      <c r="D74" s="1">
        <f>'PR-RAS'!E78</f>
        <v>143946.37</v>
      </c>
      <c r="E74" s="1">
        <v>0</v>
      </c>
      <c r="F74" s="1">
        <v>0</v>
      </c>
      <c r="G74" s="2">
        <f t="shared" si="0"/>
        <v>32005.981299999996</v>
      </c>
      <c r="H74" s="2">
        <f t="shared" si="1"/>
        <v>0.72999999998137355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1.05</v>
      </c>
      <c r="D78" s="1">
        <f>'PR-RAS'!E82</f>
        <v>3.48</v>
      </c>
      <c r="E78" s="1">
        <v>0</v>
      </c>
      <c r="F78" s="1">
        <v>0</v>
      </c>
      <c r="G78" s="2">
        <f t="shared" si="0"/>
        <v>0.61676999999999993</v>
      </c>
      <c r="H78" s="2">
        <f t="shared" si="1"/>
        <v>0.53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1.05</v>
      </c>
      <c r="D79" s="1">
        <f>'PR-RAS'!E83</f>
        <v>3.48</v>
      </c>
      <c r="E79" s="1">
        <v>0</v>
      </c>
      <c r="F79" s="1">
        <v>0</v>
      </c>
      <c r="G79" s="2">
        <f t="shared" si="0"/>
        <v>0.62478</v>
      </c>
      <c r="H79" s="2">
        <f t="shared" si="1"/>
        <v>0.53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1.05</v>
      </c>
      <c r="D81" s="1">
        <f>'PR-RAS'!E85</f>
        <v>3.48</v>
      </c>
      <c r="E81" s="1">
        <v>0</v>
      </c>
      <c r="F81" s="1">
        <v>0</v>
      </c>
      <c r="G81" s="2">
        <f t="shared" si="0"/>
        <v>0.64080000000000004</v>
      </c>
      <c r="H81" s="2">
        <f t="shared" si="1"/>
        <v>0.53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517753.59999999998</v>
      </c>
      <c r="D120" s="1">
        <f>'PR-RAS'!E124</f>
        <v>289963.50999999995</v>
      </c>
      <c r="E120" s="1">
        <v>0</v>
      </c>
      <c r="F120" s="1">
        <v>0</v>
      </c>
      <c r="G120" s="2">
        <f t="shared" si="0"/>
        <v>130623.99377999998</v>
      </c>
      <c r="H120" s="2">
        <f t="shared" si="1"/>
        <v>0.8900000000721775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514553.59999999998</v>
      </c>
      <c r="D121" s="1">
        <f>'PR-RAS'!E125</f>
        <v>289963.50999999995</v>
      </c>
      <c r="E121" s="1">
        <v>0</v>
      </c>
      <c r="F121" s="1">
        <v>0</v>
      </c>
      <c r="G121" s="2">
        <f t="shared" si="0"/>
        <v>131337.67439999999</v>
      </c>
      <c r="H121" s="2">
        <f t="shared" si="1"/>
        <v>0.8900000000721775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6848.85</v>
      </c>
      <c r="D122" s="1">
        <f>'PR-RAS'!E126</f>
        <v>9818.7199999999993</v>
      </c>
      <c r="E122" s="1">
        <v>0</v>
      </c>
      <c r="F122" s="1">
        <v>0</v>
      </c>
      <c r="G122" s="2">
        <f t="shared" si="0"/>
        <v>3204.8410899999999</v>
      </c>
      <c r="H122" s="2">
        <f t="shared" si="1"/>
        <v>0.43000000000029104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507704.75</v>
      </c>
      <c r="D123" s="1">
        <f>'PR-RAS'!E127</f>
        <v>280144.78999999998</v>
      </c>
      <c r="E123" s="1">
        <v>0</v>
      </c>
      <c r="F123" s="1">
        <v>0</v>
      </c>
      <c r="G123" s="2">
        <f t="shared" si="0"/>
        <v>130295.30826000001</v>
      </c>
      <c r="H123" s="2">
        <f t="shared" si="1"/>
        <v>0.46000000002095476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3200</v>
      </c>
      <c r="D124" s="1">
        <f>'PR-RAS'!E128</f>
        <v>0</v>
      </c>
      <c r="E124" s="1">
        <v>0</v>
      </c>
      <c r="F124" s="1">
        <v>0</v>
      </c>
      <c r="G124" s="2">
        <f t="shared" si="0"/>
        <v>393.6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2700</v>
      </c>
      <c r="D125" s="1">
        <f>'PR-RAS'!E129</f>
        <v>0</v>
      </c>
      <c r="E125" s="1">
        <v>0</v>
      </c>
      <c r="F125" s="1">
        <v>0</v>
      </c>
      <c r="G125" s="2">
        <f t="shared" si="0"/>
        <v>334.8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500</v>
      </c>
      <c r="D126" s="1">
        <f>'PR-RAS'!E130</f>
        <v>0</v>
      </c>
      <c r="E126" s="1">
        <v>0</v>
      </c>
      <c r="F126" s="1">
        <v>0</v>
      </c>
      <c r="G126" s="2">
        <f t="shared" si="0"/>
        <v>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1423357.5</v>
      </c>
      <c r="D129" s="1">
        <f>'PR-RAS'!E133</f>
        <v>1536886.45</v>
      </c>
      <c r="E129" s="1">
        <v>0</v>
      </c>
      <c r="F129" s="1">
        <v>0</v>
      </c>
      <c r="G129" s="2">
        <f t="shared" si="0"/>
        <v>575632.69120000012</v>
      </c>
      <c r="H129" s="2">
        <f t="shared" si="1"/>
        <v>0.94999999995343387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1423357.5</v>
      </c>
      <c r="D130" s="1">
        <f>'PR-RAS'!E134</f>
        <v>1536886.45</v>
      </c>
      <c r="E130" s="1">
        <v>0</v>
      </c>
      <c r="F130" s="1">
        <v>0</v>
      </c>
      <c r="G130" s="2">
        <f t="shared" si="0"/>
        <v>580129.82160000002</v>
      </c>
      <c r="H130" s="2">
        <f t="shared" si="1"/>
        <v>0.94999999995343387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1423357.5</v>
      </c>
      <c r="D131" s="1">
        <f>'PR-RAS'!E135</f>
        <v>1536886.45</v>
      </c>
      <c r="E131" s="1">
        <v>0</v>
      </c>
      <c r="F131" s="1">
        <v>0</v>
      </c>
      <c r="G131" s="2">
        <f t="shared" si="0"/>
        <v>584626.95200000005</v>
      </c>
      <c r="H131" s="2">
        <f t="shared" si="1"/>
        <v>0.94999999995343387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1800851.81</v>
      </c>
      <c r="D147" s="1">
        <f>'PR-RAS'!E151</f>
        <v>2320598.73</v>
      </c>
      <c r="E147" s="1">
        <v>0</v>
      </c>
      <c r="F147" s="1">
        <v>0</v>
      </c>
      <c r="G147" s="2">
        <f t="shared" si="0"/>
        <v>940539.19341999991</v>
      </c>
      <c r="H147" s="2">
        <f t="shared" si="1"/>
        <v>0.4599999999627471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1414261.96</v>
      </c>
      <c r="D148" s="1">
        <f>'PR-RAS'!E152</f>
        <v>1700057.0200000003</v>
      </c>
      <c r="E148" s="1">
        <v>0</v>
      </c>
      <c r="F148" s="1">
        <v>0</v>
      </c>
      <c r="G148" s="2">
        <f t="shared" si="0"/>
        <v>707713.272</v>
      </c>
      <c r="H148" s="2">
        <f t="shared" si="1"/>
        <v>6.0000000288709998E-2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1162056.95</v>
      </c>
      <c r="D149" s="1">
        <f>'PR-RAS'!E153</f>
        <v>1401908.2800000003</v>
      </c>
      <c r="E149" s="1">
        <v>0</v>
      </c>
      <c r="F149" s="1">
        <v>0</v>
      </c>
      <c r="G149" s="2">
        <f t="shared" si="0"/>
        <v>586949.27948000003</v>
      </c>
      <c r="H149" s="2">
        <f t="shared" si="1"/>
        <v>0.33000000030733645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1161755.1299999999</v>
      </c>
      <c r="D150" s="1">
        <f>'PR-RAS'!E154</f>
        <v>1399333.12</v>
      </c>
      <c r="E150" s="1">
        <v>0</v>
      </c>
      <c r="F150" s="1">
        <v>0</v>
      </c>
      <c r="G150" s="2">
        <f t="shared" si="0"/>
        <v>590102.78413000004</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301.82</v>
      </c>
      <c r="D151" s="1">
        <f>'PR-RAS'!E155</f>
        <v>412.29</v>
      </c>
      <c r="E151" s="1">
        <v>0</v>
      </c>
      <c r="F151" s="1">
        <v>0</v>
      </c>
      <c r="G151" s="2">
        <f t="shared" si="0"/>
        <v>168.96</v>
      </c>
      <c r="H151" s="2">
        <f t="shared" si="1"/>
        <v>0.47000000000002728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2162.87</v>
      </c>
      <c r="E152" s="1">
        <v>0</v>
      </c>
      <c r="F152" s="1">
        <v>0</v>
      </c>
      <c r="G152" s="2">
        <f t="shared" si="0"/>
        <v>653.18673999999999</v>
      </c>
      <c r="H152" s="2">
        <f t="shared" si="1"/>
        <v>0.13000000000010914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60312.51</v>
      </c>
      <c r="D154" s="1">
        <f>'PR-RAS'!E158</f>
        <v>66735.33</v>
      </c>
      <c r="E154" s="1">
        <v>0</v>
      </c>
      <c r="F154" s="1">
        <v>0</v>
      </c>
      <c r="G154" s="2">
        <f t="shared" si="0"/>
        <v>29648.82501</v>
      </c>
      <c r="H154" s="2">
        <f t="shared" si="1"/>
        <v>0.81999999999970896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191892.5</v>
      </c>
      <c r="D155" s="1">
        <f>'PR-RAS'!E159</f>
        <v>231413.41</v>
      </c>
      <c r="E155" s="1">
        <v>0</v>
      </c>
      <c r="F155" s="1">
        <v>0</v>
      </c>
      <c r="G155" s="2">
        <f t="shared" si="0"/>
        <v>100826.77528</v>
      </c>
      <c r="H155" s="2">
        <f t="shared" si="1"/>
        <v>0.91000000000349246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191892.5</v>
      </c>
      <c r="D157" s="1">
        <f>'PR-RAS'!E161</f>
        <v>231396.59</v>
      </c>
      <c r="E157" s="1">
        <v>0</v>
      </c>
      <c r="F157" s="1">
        <v>0</v>
      </c>
      <c r="G157" s="2">
        <f t="shared" si="0"/>
        <v>102130.96607999998</v>
      </c>
      <c r="H157" s="2">
        <f t="shared" si="1"/>
        <v>0.91000000000349246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16.82</v>
      </c>
      <c r="E158" s="1">
        <v>0</v>
      </c>
      <c r="F158" s="1">
        <v>0</v>
      </c>
      <c r="G158" s="2">
        <f t="shared" si="0"/>
        <v>5.2814800000000002</v>
      </c>
      <c r="H158" s="2">
        <f t="shared" si="1"/>
        <v>0.17999999999999972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383064.24</v>
      </c>
      <c r="D159" s="1">
        <f>'PR-RAS'!E163</f>
        <v>611899.52</v>
      </c>
      <c r="E159" s="1">
        <v>0</v>
      </c>
      <c r="F159" s="1">
        <v>0</v>
      </c>
      <c r="G159" s="2">
        <f t="shared" si="0"/>
        <v>253884.39824000001</v>
      </c>
      <c r="H159" s="2">
        <f t="shared" si="1"/>
        <v>0.71999999997206032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80740.340000000011</v>
      </c>
      <c r="D160" s="1">
        <f>'PR-RAS'!E164</f>
        <v>150131.64000000001</v>
      </c>
      <c r="E160" s="1">
        <v>0</v>
      </c>
      <c r="F160" s="1">
        <v>0</v>
      </c>
      <c r="G160" s="2">
        <f t="shared" si="0"/>
        <v>60579.575580000012</v>
      </c>
      <c r="H160" s="2">
        <f t="shared" si="1"/>
        <v>0.69999999999708962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58671.91</v>
      </c>
      <c r="D161" s="1">
        <f>'PR-RAS'!E165</f>
        <v>130682.36</v>
      </c>
      <c r="E161" s="1">
        <v>0</v>
      </c>
      <c r="F161" s="1">
        <v>0</v>
      </c>
      <c r="G161" s="2">
        <f t="shared" si="0"/>
        <v>51205.860800000002</v>
      </c>
      <c r="H161" s="2">
        <f t="shared" si="1"/>
        <v>0.44999999999708962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14170.82</v>
      </c>
      <c r="D162" s="1">
        <f>'PR-RAS'!E166</f>
        <v>11969.77</v>
      </c>
      <c r="E162" s="1">
        <v>0</v>
      </c>
      <c r="F162" s="1">
        <v>0</v>
      </c>
      <c r="G162" s="2">
        <f t="shared" si="0"/>
        <v>6135.7679600000001</v>
      </c>
      <c r="H162" s="2">
        <f t="shared" si="1"/>
        <v>0.40999999999985448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7897.61</v>
      </c>
      <c r="D163" s="1">
        <f>'PR-RAS'!E167</f>
        <v>7479.51</v>
      </c>
      <c r="E163" s="1">
        <v>0</v>
      </c>
      <c r="F163" s="1">
        <v>0</v>
      </c>
      <c r="G163" s="2">
        <f t="shared" si="0"/>
        <v>3702.7740600000002</v>
      </c>
      <c r="H163" s="2">
        <f t="shared" si="1"/>
        <v>0.88000000000010914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9051.8700000000008</v>
      </c>
      <c r="D165" s="1">
        <f>'PR-RAS'!E169</f>
        <v>15205.530000000002</v>
      </c>
      <c r="E165" s="1">
        <v>0</v>
      </c>
      <c r="F165" s="1">
        <v>0</v>
      </c>
      <c r="G165" s="2">
        <f t="shared" si="0"/>
        <v>6471.9205200000015</v>
      </c>
      <c r="H165" s="2">
        <f t="shared" si="1"/>
        <v>0.59999999999672582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6498.14</v>
      </c>
      <c r="D166" s="1">
        <f>'PR-RAS'!E170</f>
        <v>7449.84</v>
      </c>
      <c r="E166" s="1">
        <v>0</v>
      </c>
      <c r="F166" s="1">
        <v>0</v>
      </c>
      <c r="G166" s="2">
        <f t="shared" si="0"/>
        <v>3530.6403</v>
      </c>
      <c r="H166" s="2">
        <f t="shared" si="1"/>
        <v>0.3000000000001819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904.29</v>
      </c>
      <c r="D168" s="1">
        <f>'PR-RAS'!E172</f>
        <v>873.04</v>
      </c>
      <c r="E168" s="1">
        <v>0</v>
      </c>
      <c r="F168" s="1">
        <v>0</v>
      </c>
      <c r="G168" s="2">
        <f t="shared" si="0"/>
        <v>442.61178999999998</v>
      </c>
      <c r="H168" s="2">
        <f t="shared" si="1"/>
        <v>0.32999999999992724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42.86</v>
      </c>
      <c r="E169" s="1">
        <v>0</v>
      </c>
      <c r="F169" s="1">
        <v>0</v>
      </c>
      <c r="G169" s="2">
        <f t="shared" si="0"/>
        <v>14.400960000000001</v>
      </c>
      <c r="H169" s="2">
        <f t="shared" si="1"/>
        <v>0.14000000000000057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1649.44</v>
      </c>
      <c r="D170" s="1">
        <f>'PR-RAS'!E174</f>
        <v>6839.79</v>
      </c>
      <c r="E170" s="1">
        <v>0</v>
      </c>
      <c r="F170" s="1">
        <v>0</v>
      </c>
      <c r="G170" s="2">
        <f t="shared" si="0"/>
        <v>2590.6043800000002</v>
      </c>
      <c r="H170" s="2">
        <f t="shared" si="1"/>
        <v>0.65000000000009095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264020.73</v>
      </c>
      <c r="D173" s="1">
        <f>'PR-RAS'!E177</f>
        <v>394734.11</v>
      </c>
      <c r="E173" s="1">
        <v>0</v>
      </c>
      <c r="F173" s="1">
        <v>0</v>
      </c>
      <c r="G173" s="2">
        <f t="shared" si="0"/>
        <v>181200.09939999998</v>
      </c>
      <c r="H173" s="2">
        <f t="shared" si="1"/>
        <v>0.38000000000465661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11534.28</v>
      </c>
      <c r="D174" s="1">
        <f>'PR-RAS'!E178</f>
        <v>17184.66</v>
      </c>
      <c r="E174" s="1">
        <v>0</v>
      </c>
      <c r="F174" s="1">
        <v>0</v>
      </c>
      <c r="G174" s="2">
        <f t="shared" si="0"/>
        <v>7941.322799999999</v>
      </c>
      <c r="H174" s="2">
        <f t="shared" si="1"/>
        <v>0.62000000000080036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2924.12</v>
      </c>
      <c r="D175" s="1">
        <f>'PR-RAS'!E179</f>
        <v>4289.2</v>
      </c>
      <c r="E175" s="1">
        <v>0</v>
      </c>
      <c r="F175" s="1">
        <v>0</v>
      </c>
      <c r="G175" s="2">
        <f t="shared" si="0"/>
        <v>2001.43848</v>
      </c>
      <c r="H175" s="2">
        <f t="shared" si="1"/>
        <v>0.31999999999970896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3105.45</v>
      </c>
      <c r="D176" s="1">
        <f>'PR-RAS'!E180</f>
        <v>4011.22</v>
      </c>
      <c r="E176" s="1">
        <v>0</v>
      </c>
      <c r="F176" s="1">
        <v>0</v>
      </c>
      <c r="G176" s="2">
        <f t="shared" si="0"/>
        <v>1947.3807499999998</v>
      </c>
      <c r="H176" s="2">
        <f t="shared" si="1"/>
        <v>0.66999999999961801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1733.43</v>
      </c>
      <c r="D177" s="1">
        <f>'PR-RAS'!E181</f>
        <v>1732.08</v>
      </c>
      <c r="E177" s="1">
        <v>0</v>
      </c>
      <c r="F177" s="1">
        <v>0</v>
      </c>
      <c r="G177" s="2">
        <f t="shared" si="0"/>
        <v>914.77584000000002</v>
      </c>
      <c r="H177" s="2">
        <f t="shared" si="1"/>
        <v>0.50999999999999091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93451.64</v>
      </c>
      <c r="D178" s="1">
        <f>'PR-RAS'!E182</f>
        <v>105750.15</v>
      </c>
      <c r="E178" s="1">
        <v>0</v>
      </c>
      <c r="F178" s="1">
        <v>0</v>
      </c>
      <c r="G178" s="2">
        <f t="shared" si="0"/>
        <v>53976.49338</v>
      </c>
      <c r="H178" s="2">
        <f t="shared" si="1"/>
        <v>0.50999999999476131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2198.9699999999998</v>
      </c>
      <c r="D179" s="1">
        <f>'PR-RAS'!E183</f>
        <v>2826.64</v>
      </c>
      <c r="E179" s="1">
        <v>0</v>
      </c>
      <c r="F179" s="1">
        <v>0</v>
      </c>
      <c r="G179" s="2">
        <f t="shared" si="0"/>
        <v>1397.7004999999999</v>
      </c>
      <c r="H179" s="2">
        <f t="shared" si="1"/>
        <v>0.39000000000032742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62697.22</v>
      </c>
      <c r="D180" s="1">
        <f>'PR-RAS'!E184</f>
        <v>169853.3</v>
      </c>
      <c r="E180" s="1">
        <v>0</v>
      </c>
      <c r="F180" s="1">
        <v>0</v>
      </c>
      <c r="G180" s="2">
        <f t="shared" si="0"/>
        <v>72030.283779999983</v>
      </c>
      <c r="H180" s="2">
        <f t="shared" si="1"/>
        <v>0.51999999998952262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12376.42</v>
      </c>
      <c r="D181" s="1">
        <f>'PR-RAS'!E185</f>
        <v>13700.42</v>
      </c>
      <c r="E181" s="1">
        <v>0</v>
      </c>
      <c r="F181" s="1">
        <v>0</v>
      </c>
      <c r="G181" s="2">
        <f t="shared" si="0"/>
        <v>7159.9067999999997</v>
      </c>
      <c r="H181" s="2">
        <f t="shared" si="1"/>
        <v>0.84000000000014552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73999.199999999997</v>
      </c>
      <c r="D182" s="1">
        <f>'PR-RAS'!E186</f>
        <v>75386.44</v>
      </c>
      <c r="E182" s="1">
        <v>0</v>
      </c>
      <c r="F182" s="1">
        <v>0</v>
      </c>
      <c r="G182" s="2">
        <f t="shared" si="0"/>
        <v>40683.746480000002</v>
      </c>
      <c r="H182" s="2">
        <f t="shared" si="1"/>
        <v>0.63999999999941792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10188.73</v>
      </c>
      <c r="D183" s="1">
        <f>'PR-RAS'!E187</f>
        <v>23464.79</v>
      </c>
      <c r="E183" s="1">
        <v>0</v>
      </c>
      <c r="F183" s="1">
        <v>0</v>
      </c>
      <c r="G183" s="2">
        <f t="shared" si="0"/>
        <v>10395.53242</v>
      </c>
      <c r="H183" s="2">
        <f t="shared" si="1"/>
        <v>0.47999999999956344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19062.570000000003</v>
      </c>
      <c r="D184" s="1">
        <f>'PR-RAS'!E188</f>
        <v>28363.45</v>
      </c>
      <c r="E184" s="1">
        <v>0</v>
      </c>
      <c r="F184" s="1">
        <v>0</v>
      </c>
      <c r="G184" s="2">
        <f t="shared" si="0"/>
        <v>13869.47301</v>
      </c>
      <c r="H184" s="2">
        <f t="shared" si="1"/>
        <v>0.87999999999738066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4424.01</v>
      </c>
      <c r="D185" s="1">
        <f>'PR-RAS'!E189</f>
        <v>9286.6</v>
      </c>
      <c r="E185" s="1">
        <v>0</v>
      </c>
      <c r="F185" s="1">
        <v>0</v>
      </c>
      <c r="G185" s="2">
        <f t="shared" si="0"/>
        <v>4231.4866400000001</v>
      </c>
      <c r="H185" s="2">
        <f t="shared" si="1"/>
        <v>0.40999999999985448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2163.54</v>
      </c>
      <c r="D186" s="1">
        <f>'PR-RAS'!E190</f>
        <v>3405.1</v>
      </c>
      <c r="E186" s="1">
        <v>0</v>
      </c>
      <c r="F186" s="1">
        <v>0</v>
      </c>
      <c r="G186" s="2">
        <f t="shared" si="0"/>
        <v>1660.1418999999999</v>
      </c>
      <c r="H186" s="2">
        <f t="shared" si="1"/>
        <v>0.55999999999994543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7897.39</v>
      </c>
      <c r="D187" s="1">
        <f>'PR-RAS'!E191</f>
        <v>10730.68</v>
      </c>
      <c r="E187" s="1">
        <v>0</v>
      </c>
      <c r="F187" s="1">
        <v>0</v>
      </c>
      <c r="G187" s="2">
        <f t="shared" si="0"/>
        <v>5460.7275</v>
      </c>
      <c r="H187" s="2">
        <f t="shared" si="1"/>
        <v>0.71000000000003638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1426.26</v>
      </c>
      <c r="D188" s="1">
        <f>'PR-RAS'!E192</f>
        <v>2399.52</v>
      </c>
      <c r="E188" s="1">
        <v>0</v>
      </c>
      <c r="F188" s="1">
        <v>0</v>
      </c>
      <c r="G188" s="2">
        <f t="shared" si="0"/>
        <v>1164.1311000000001</v>
      </c>
      <c r="H188" s="2">
        <f t="shared" si="1"/>
        <v>0.74000000000000909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1957.65</v>
      </c>
      <c r="D189" s="1">
        <f>'PR-RAS'!E193</f>
        <v>1029.5999999999999</v>
      </c>
      <c r="E189" s="1">
        <v>0</v>
      </c>
      <c r="F189" s="1">
        <v>0</v>
      </c>
      <c r="G189" s="2">
        <f t="shared" si="0"/>
        <v>755.16779999999994</v>
      </c>
      <c r="H189" s="2">
        <f t="shared" si="1"/>
        <v>0.75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641.25</v>
      </c>
      <c r="E190" s="1">
        <v>0</v>
      </c>
      <c r="F190" s="1">
        <v>0</v>
      </c>
      <c r="G190" s="2">
        <f t="shared" si="0"/>
        <v>242.39250000000001</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1193.72</v>
      </c>
      <c r="D191" s="1">
        <f>'PR-RAS'!E195</f>
        <v>870.7</v>
      </c>
      <c r="E191" s="1">
        <v>0</v>
      </c>
      <c r="F191" s="1">
        <v>0</v>
      </c>
      <c r="G191" s="2">
        <f t="shared" si="0"/>
        <v>557.67279999999994</v>
      </c>
      <c r="H191" s="2">
        <f t="shared" si="1"/>
        <v>0.57999999999992724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2643</v>
      </c>
      <c r="D192" s="1">
        <f>'PR-RAS'!E196</f>
        <v>5111.75</v>
      </c>
      <c r="E192" s="1">
        <v>0</v>
      </c>
      <c r="F192" s="1">
        <v>0</v>
      </c>
      <c r="G192" s="2">
        <f t="shared" si="0"/>
        <v>2457.5014999999999</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2643</v>
      </c>
      <c r="D206" s="1">
        <f>'PR-RAS'!E210</f>
        <v>5111.75</v>
      </c>
      <c r="E206" s="1">
        <v>0</v>
      </c>
      <c r="F206" s="1">
        <v>0</v>
      </c>
      <c r="G206" s="2">
        <f t="shared" si="0"/>
        <v>2637.6324999999997</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2643</v>
      </c>
      <c r="D207" s="1">
        <f>'PR-RAS'!E211</f>
        <v>4606.8900000000003</v>
      </c>
      <c r="E207" s="1">
        <v>0</v>
      </c>
      <c r="F207" s="1">
        <v>0</v>
      </c>
      <c r="G207" s="2">
        <f t="shared" si="0"/>
        <v>2442.4966800000002</v>
      </c>
      <c r="H207" s="2">
        <f t="shared" si="1"/>
        <v>0.10999999999967258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504.86</v>
      </c>
      <c r="E209" s="1">
        <v>0</v>
      </c>
      <c r="F209" s="1">
        <v>0</v>
      </c>
      <c r="G209" s="2">
        <f t="shared" si="0"/>
        <v>210.02176</v>
      </c>
      <c r="H209" s="2">
        <f t="shared" si="1"/>
        <v>0.13999999999998636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882.61</v>
      </c>
      <c r="D248" s="1">
        <f>'PR-RAS'!E252</f>
        <v>3530.44</v>
      </c>
      <c r="E248" s="1">
        <v>0</v>
      </c>
      <c r="F248" s="1">
        <v>0</v>
      </c>
      <c r="G248" s="2">
        <f t="shared" si="0"/>
        <v>1962.0420299999998</v>
      </c>
      <c r="H248" s="2">
        <f t="shared" si="1"/>
        <v>0.83000000000004093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882.61</v>
      </c>
      <c r="D255" s="1">
        <f>'PR-RAS'!E259</f>
        <v>3530.44</v>
      </c>
      <c r="E255" s="1">
        <v>0</v>
      </c>
      <c r="F255" s="1">
        <v>0</v>
      </c>
      <c r="G255" s="2">
        <f t="shared" si="0"/>
        <v>2017.6464599999999</v>
      </c>
      <c r="H255" s="2">
        <f t="shared" si="1"/>
        <v>0.83000000000004093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882.61</v>
      </c>
      <c r="D256" s="1">
        <f>'PR-RAS'!E260</f>
        <v>3530.44</v>
      </c>
      <c r="E256" s="1">
        <v>0</v>
      </c>
      <c r="F256" s="1">
        <v>0</v>
      </c>
      <c r="G256" s="2">
        <f t="shared" si="0"/>
        <v>2025.58995</v>
      </c>
      <c r="H256" s="2">
        <f t="shared" si="1"/>
        <v>0.83000000000004093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125350.27</v>
      </c>
      <c r="D281" s="1">
        <f>'PR-RAS'!E285</f>
        <v>131981.62</v>
      </c>
      <c r="E281" s="1">
        <v>0</v>
      </c>
      <c r="F281" s="1">
        <v>0</v>
      </c>
      <c r="G281" s="2">
        <f t="shared" si="8"/>
        <v>109007.78280000002</v>
      </c>
      <c r="H281" s="2">
        <f t="shared" si="9"/>
        <v>0.65000000000873115</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131372.54999999999</v>
      </c>
      <c r="D282" s="1">
        <f>'PR-RAS'!E286</f>
        <v>157967.67000000001</v>
      </c>
      <c r="E282" s="1">
        <v>0</v>
      </c>
      <c r="F282" s="1">
        <v>0</v>
      </c>
      <c r="G282" s="2">
        <f t="shared" si="8"/>
        <v>125693.51709000002</v>
      </c>
      <c r="H282" s="2">
        <f t="shared" si="9"/>
        <v>0.77999999999883585</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6022.2799999999843</v>
      </c>
      <c r="D283" s="1">
        <f>'PR-RAS'!E287</f>
        <v>25986.050000000017</v>
      </c>
      <c r="E283" s="1">
        <v>0</v>
      </c>
      <c r="F283" s="1">
        <v>0</v>
      </c>
      <c r="G283" s="2">
        <f t="shared" si="8"/>
        <v>16354.415160000004</v>
      </c>
      <c r="H283" s="2">
        <f t="shared" si="9"/>
        <v>0.33000000000174623</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1794829.53</v>
      </c>
      <c r="D285" s="1">
        <f>'PR-RAS'!E289</f>
        <v>2294612.6800000002</v>
      </c>
      <c r="E285" s="1">
        <v>0</v>
      </c>
      <c r="F285" s="1">
        <v>0</v>
      </c>
      <c r="G285" s="2">
        <f t="shared" si="8"/>
        <v>1813071.58876</v>
      </c>
      <c r="H285" s="2">
        <f t="shared" si="9"/>
        <v>0.78999999980442226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348267.09999999986</v>
      </c>
      <c r="D286" s="1">
        <f>'PR-RAS'!E290</f>
        <v>0</v>
      </c>
      <c r="E286" s="1">
        <v>0</v>
      </c>
      <c r="F286" s="1">
        <v>0</v>
      </c>
      <c r="G286" s="2">
        <f t="shared" si="8"/>
        <v>99256.123499999958</v>
      </c>
      <c r="H286" s="2">
        <f t="shared" si="9"/>
        <v>9.9999999860301614E-2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103532.27000000002</v>
      </c>
      <c r="E287" s="1">
        <v>0</v>
      </c>
      <c r="F287" s="1">
        <v>0</v>
      </c>
      <c r="G287" s="2">
        <f t="shared" si="8"/>
        <v>59220.458440000002</v>
      </c>
      <c r="H287" s="2">
        <f t="shared" si="9"/>
        <v>0.27000000001862645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250574.07</v>
      </c>
      <c r="D288" s="1">
        <f>'PR-RAS'!E292</f>
        <v>544183.09</v>
      </c>
      <c r="E288" s="1">
        <v>0</v>
      </c>
      <c r="F288" s="1">
        <v>0</v>
      </c>
      <c r="G288" s="2">
        <f t="shared" si="8"/>
        <v>384275.85174999997</v>
      </c>
      <c r="H288" s="2">
        <f t="shared" si="9"/>
        <v>0.15999999997438863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11515.64</v>
      </c>
      <c r="D290" s="1">
        <f>'PR-RAS'!E294</f>
        <v>219096.68</v>
      </c>
      <c r="E290" s="1">
        <v>0</v>
      </c>
      <c r="F290" s="1">
        <v>0</v>
      </c>
      <c r="G290" s="2">
        <f t="shared" si="8"/>
        <v>129965.90099999998</v>
      </c>
      <c r="H290" s="2">
        <f t="shared" si="9"/>
        <v>0.680000000007567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11515.64</v>
      </c>
      <c r="D291" s="1">
        <f>'PR-RAS'!E295</f>
        <v>219096.68</v>
      </c>
      <c r="E291" s="1">
        <v>0</v>
      </c>
      <c r="F291" s="1">
        <v>0</v>
      </c>
      <c r="G291" s="2">
        <f t="shared" si="8"/>
        <v>130415.60999999999</v>
      </c>
      <c r="H291" s="2">
        <f t="shared" si="9"/>
        <v>0.680000000007567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33867.160000000003</v>
      </c>
      <c r="D345" s="1">
        <f>'PR-RAS'!E350</f>
        <v>71162.76999999999</v>
      </c>
      <c r="E345" s="1">
        <v>0</v>
      </c>
      <c r="F345" s="1">
        <v>0</v>
      </c>
      <c r="G345" s="2">
        <f t="shared" si="8"/>
        <v>60610.288799999988</v>
      </c>
      <c r="H345" s="2">
        <f t="shared" si="9"/>
        <v>0.39000000001396984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33867.160000000003</v>
      </c>
      <c r="D358" s="1">
        <f>'PR-RAS'!E363</f>
        <v>71162.76999999999</v>
      </c>
      <c r="E358" s="1">
        <v>0</v>
      </c>
      <c r="F358" s="1">
        <v>0</v>
      </c>
      <c r="G358" s="2">
        <f t="shared" si="8"/>
        <v>62900.79389999999</v>
      </c>
      <c r="H358" s="2">
        <f t="shared" si="9"/>
        <v>0.39000000001396984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18412.940000000002</v>
      </c>
      <c r="D364" s="1">
        <f>'PR-RAS'!E369</f>
        <v>67551.049999999988</v>
      </c>
      <c r="E364" s="1">
        <v>0</v>
      </c>
      <c r="F364" s="1">
        <v>0</v>
      </c>
      <c r="G364" s="2">
        <f t="shared" si="8"/>
        <v>55725.959519999989</v>
      </c>
      <c r="H364" s="2">
        <f t="shared" si="9"/>
        <v>0.10999999998603016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8181.33</v>
      </c>
      <c r="D365" s="1">
        <f>'PR-RAS'!E370</f>
        <v>36106.379999999997</v>
      </c>
      <c r="E365" s="1">
        <v>0</v>
      </c>
      <c r="F365" s="1">
        <v>0</v>
      </c>
      <c r="G365" s="2">
        <f t="shared" si="8"/>
        <v>29263.448759999999</v>
      </c>
      <c r="H365" s="2">
        <f t="shared" si="9"/>
        <v>0.7099999999973079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504.99</v>
      </c>
      <c r="D366" s="1">
        <f>'PR-RAS'!E371</f>
        <v>0</v>
      </c>
      <c r="E366" s="1">
        <v>0</v>
      </c>
      <c r="F366" s="1">
        <v>0</v>
      </c>
      <c r="G366" s="2">
        <f t="shared" si="8"/>
        <v>184.32135</v>
      </c>
      <c r="H366" s="2">
        <f t="shared" si="9"/>
        <v>9.9999999999909051E-3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9726.6200000000008</v>
      </c>
      <c r="D369" s="1">
        <f>'PR-RAS'!E374</f>
        <v>31444.67</v>
      </c>
      <c r="E369" s="1">
        <v>0</v>
      </c>
      <c r="F369" s="1">
        <v>0</v>
      </c>
      <c r="G369" s="2">
        <f t="shared" si="8"/>
        <v>26722.673279999995</v>
      </c>
      <c r="H369" s="2">
        <f t="shared" si="9"/>
        <v>0.71000000000094587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957.97</v>
      </c>
      <c r="D378" s="1">
        <f>'PR-RAS'!E383</f>
        <v>3611.72</v>
      </c>
      <c r="E378" s="1">
        <v>0</v>
      </c>
      <c r="F378" s="1">
        <v>0</v>
      </c>
      <c r="G378" s="2">
        <f t="shared" si="8"/>
        <v>3084.3915699999998</v>
      </c>
      <c r="H378" s="2">
        <f t="shared" si="9"/>
        <v>0.3100000000001728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957.97</v>
      </c>
      <c r="D379" s="1">
        <f>'PR-RAS'!E384</f>
        <v>3611.72</v>
      </c>
      <c r="E379" s="1">
        <v>0</v>
      </c>
      <c r="F379" s="1">
        <v>0</v>
      </c>
      <c r="G379" s="2">
        <f t="shared" si="8"/>
        <v>3092.5729799999999</v>
      </c>
      <c r="H379" s="2">
        <f t="shared" si="9"/>
        <v>0.3100000000001728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14496.25</v>
      </c>
      <c r="D386" s="1">
        <f>'PR-RAS'!E391</f>
        <v>0</v>
      </c>
      <c r="E386" s="1">
        <v>0</v>
      </c>
      <c r="F386" s="1">
        <v>0</v>
      </c>
      <c r="G386" s="2">
        <f t="shared" si="8"/>
        <v>5581.0562500000005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14496.25</v>
      </c>
      <c r="D388" s="1">
        <f>'PR-RAS'!E393</f>
        <v>0</v>
      </c>
      <c r="E388" s="1">
        <v>0</v>
      </c>
      <c r="F388" s="1">
        <v>0</v>
      </c>
      <c r="G388" s="2">
        <f t="shared" si="8"/>
        <v>5610.0487499999999</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33867.160000000003</v>
      </c>
      <c r="D403" s="1">
        <f>'PR-RAS'!E408</f>
        <v>71162.76999999999</v>
      </c>
      <c r="E403" s="1">
        <v>0</v>
      </c>
      <c r="F403" s="1">
        <v>0</v>
      </c>
      <c r="G403" s="2">
        <f t="shared" si="8"/>
        <v>70829.465400000001</v>
      </c>
      <c r="H403" s="2">
        <f t="shared" si="9"/>
        <v>0.39000000001396984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2143096.63</v>
      </c>
      <c r="D407" s="1">
        <f>'PR-RAS'!E412</f>
        <v>2191080.41</v>
      </c>
      <c r="E407" s="1">
        <v>0</v>
      </c>
      <c r="F407" s="1">
        <v>0</v>
      </c>
      <c r="G407" s="2">
        <f t="shared" si="8"/>
        <v>2649254.5247000004</v>
      </c>
      <c r="H407" s="2">
        <f t="shared" si="9"/>
        <v>0.78000000026077032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1828696.69</v>
      </c>
      <c r="D408" s="1">
        <f>'PR-RAS'!E413</f>
        <v>2365775.4500000002</v>
      </c>
      <c r="E408" s="1">
        <v>0</v>
      </c>
      <c r="F408" s="1">
        <v>0</v>
      </c>
      <c r="G408" s="2">
        <f t="shared" si="8"/>
        <v>2670020.7691299999</v>
      </c>
      <c r="H408" s="2">
        <f t="shared" si="9"/>
        <v>0.76000000024214387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314399.93999999994</v>
      </c>
      <c r="D409" s="1">
        <f>'PR-RAS'!E414</f>
        <v>0</v>
      </c>
      <c r="E409" s="1">
        <v>0</v>
      </c>
      <c r="F409" s="1">
        <v>0</v>
      </c>
      <c r="G409" s="2">
        <f t="shared" si="8"/>
        <v>128275.17551999998</v>
      </c>
      <c r="H409" s="2">
        <f t="shared" si="9"/>
        <v>6.0000000055879354E-2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174695.04000000004</v>
      </c>
      <c r="E410" s="1">
        <v>0</v>
      </c>
      <c r="F410" s="1">
        <v>0</v>
      </c>
      <c r="G410" s="2">
        <f t="shared" si="8"/>
        <v>142900.54272000003</v>
      </c>
      <c r="H410" s="2">
        <f t="shared" si="9"/>
        <v>4.0000000037252903E-2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250574.07</v>
      </c>
      <c r="D411" s="1">
        <f>'PR-RAS'!E416</f>
        <v>544183.09</v>
      </c>
      <c r="E411" s="1">
        <v>0</v>
      </c>
      <c r="F411" s="1">
        <v>0</v>
      </c>
      <c r="G411" s="2">
        <f t="shared" si="8"/>
        <v>548965.50249999994</v>
      </c>
      <c r="H411" s="2">
        <f t="shared" si="9"/>
        <v>0.15999999997438863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11515.64</v>
      </c>
      <c r="D413" s="1">
        <f>'PR-RAS'!E418</f>
        <v>219096.68</v>
      </c>
      <c r="E413" s="1">
        <v>0</v>
      </c>
      <c r="F413" s="1">
        <v>0</v>
      </c>
      <c r="G413" s="2">
        <f t="shared" si="8"/>
        <v>185280.10799999998</v>
      </c>
      <c r="H413" s="2">
        <f t="shared" si="9"/>
        <v>0.680000000007567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2143096.63</v>
      </c>
      <c r="D633" s="1">
        <f>'PR-RAS'!E639</f>
        <v>2191080.41</v>
      </c>
      <c r="E633" s="1">
        <v>0</v>
      </c>
      <c r="F633" s="1">
        <v>0</v>
      </c>
      <c r="G633" s="2">
        <f t="shared" si="10"/>
        <v>4123962.7084000004</v>
      </c>
      <c r="H633" s="2">
        <f t="shared" si="11"/>
        <v>0.78000000026077032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1828696.69</v>
      </c>
      <c r="D634" s="1">
        <f>'PR-RAS'!E640</f>
        <v>2365775.4500000002</v>
      </c>
      <c r="E634" s="1">
        <v>0</v>
      </c>
      <c r="F634" s="1">
        <v>0</v>
      </c>
      <c r="G634" s="2">
        <f t="shared" si="10"/>
        <v>4152636.7244699998</v>
      </c>
      <c r="H634" s="2">
        <f t="shared" si="11"/>
        <v>0.76000000024214387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314399.93999999994</v>
      </c>
      <c r="D635" s="1">
        <f>'PR-RAS'!E641</f>
        <v>0</v>
      </c>
      <c r="E635" s="1">
        <v>0</v>
      </c>
      <c r="F635" s="1">
        <v>0</v>
      </c>
      <c r="G635" s="2">
        <f t="shared" si="10"/>
        <v>199329.56195999996</v>
      </c>
      <c r="H635" s="2">
        <f t="shared" si="11"/>
        <v>6.0000000055879354E-2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174695.04000000004</v>
      </c>
      <c r="E636" s="1">
        <v>0</v>
      </c>
      <c r="F636" s="1">
        <v>0</v>
      </c>
      <c r="G636" s="2">
        <f t="shared" si="10"/>
        <v>221862.70080000005</v>
      </c>
      <c r="H636" s="2">
        <f t="shared" si="11"/>
        <v>4.0000000037252903E-2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250574.07</v>
      </c>
      <c r="D637" s="1">
        <f>'PR-RAS'!E643</f>
        <v>544183.09</v>
      </c>
      <c r="E637" s="1">
        <v>0</v>
      </c>
      <c r="F637" s="1">
        <v>0</v>
      </c>
      <c r="G637" s="2">
        <f t="shared" si="10"/>
        <v>851565.99900000007</v>
      </c>
      <c r="H637" s="2">
        <f t="shared" si="11"/>
        <v>0.15999999997438863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564974.01</v>
      </c>
      <c r="D639" s="1">
        <f>'PR-RAS'!E645</f>
        <v>369488.04999999993</v>
      </c>
      <c r="E639" s="1">
        <v>0</v>
      </c>
      <c r="F639" s="1">
        <v>0</v>
      </c>
      <c r="G639" s="2">
        <f t="shared" si="10"/>
        <v>831920.1701799999</v>
      </c>
      <c r="H639" s="2">
        <f t="shared" si="11"/>
        <v>5.9999999939464033E-2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116529.28</v>
      </c>
      <c r="D641" s="1">
        <f>'PR-RAS'!E647</f>
        <v>127927.88</v>
      </c>
      <c r="E641" s="1">
        <v>0</v>
      </c>
      <c r="F641" s="1">
        <v>0</v>
      </c>
      <c r="G641" s="2">
        <f t="shared" si="10"/>
        <v>238326.42560000002</v>
      </c>
      <c r="H641" s="2">
        <f t="shared" si="11"/>
        <v>0.39999999999417923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123514.73</v>
      </c>
      <c r="D642" s="1">
        <f>'PR-RAS'!E649</f>
        <v>444938.65</v>
      </c>
      <c r="E642" s="1">
        <v>0</v>
      </c>
      <c r="F642" s="1">
        <v>0</v>
      </c>
      <c r="G642" s="2">
        <f t="shared" si="10"/>
        <v>649584.29123000009</v>
      </c>
      <c r="H642" s="2">
        <f t="shared" si="11"/>
        <v>0.61999999998079147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924075.39</v>
      </c>
      <c r="D643" s="1">
        <f>'PR-RAS'!E650</f>
        <v>851869.37</v>
      </c>
      <c r="E643" s="1">
        <v>0</v>
      </c>
      <c r="F643" s="1">
        <v>0</v>
      </c>
      <c r="G643" s="2">
        <f t="shared" si="10"/>
        <v>1687056.6714599999</v>
      </c>
      <c r="H643" s="2">
        <f t="shared" si="11"/>
        <v>0.76000000000931323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602651.47</v>
      </c>
      <c r="D644" s="1">
        <f>'PR-RAS'!E651</f>
        <v>1063950.27</v>
      </c>
      <c r="E644" s="1">
        <v>0</v>
      </c>
      <c r="F644" s="1">
        <v>0</v>
      </c>
      <c r="G644" s="2">
        <f t="shared" si="10"/>
        <v>1755744.9424299998</v>
      </c>
      <c r="H644" s="2">
        <f t="shared" si="11"/>
        <v>0.73999999999068677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444938.65</v>
      </c>
      <c r="D645" s="1">
        <f>'PR-RAS'!E652</f>
        <v>232857.75</v>
      </c>
      <c r="E645" s="1">
        <v>0</v>
      </c>
      <c r="F645" s="1">
        <v>0</v>
      </c>
      <c r="G645" s="2">
        <f t="shared" si="10"/>
        <v>586461.27260000003</v>
      </c>
      <c r="H645" s="2">
        <f t="shared" si="11"/>
        <v>0.59999999997671694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v>
      </c>
      <c r="D647" s="1">
        <f>'PR-RAS'!E654</f>
        <v>41</v>
      </c>
      <c r="E647" s="1">
        <v>0</v>
      </c>
      <c r="F647" s="1">
        <v>0</v>
      </c>
      <c r="G647" s="2">
        <f t="shared" si="10"/>
        <v>78.811999999999998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38</v>
      </c>
      <c r="E649" s="1">
        <v>0</v>
      </c>
      <c r="F649" s="1">
        <v>0</v>
      </c>
      <c r="G649" s="2">
        <f t="shared" si="10"/>
        <v>74.52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13541.78</v>
      </c>
      <c r="D669" s="1">
        <f>'PR-RAS'!E676</f>
        <v>9800</v>
      </c>
      <c r="E669" s="1">
        <v>0</v>
      </c>
      <c r="F669" s="1">
        <v>0</v>
      </c>
      <c r="G669" s="2">
        <f t="shared" si="10"/>
        <v>22138.709040000002</v>
      </c>
      <c r="H669" s="2">
        <f t="shared" si="11"/>
        <v>0.21999999999934516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7001.69</v>
      </c>
      <c r="D709" s="1">
        <f>'PR-RAS'!E716</f>
        <v>2342.3000000000002</v>
      </c>
      <c r="E709" s="1">
        <v>0</v>
      </c>
      <c r="F709" s="1">
        <v>0</v>
      </c>
      <c r="G709" s="2">
        <f t="shared" si="10"/>
        <v>8273.893320000001</v>
      </c>
      <c r="H709" s="2">
        <f t="shared" si="11"/>
        <v>0.61000000000058208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1018.52</v>
      </c>
      <c r="D710" s="1">
        <f>'PR-RAS'!E717</f>
        <v>1765.72</v>
      </c>
      <c r="E710" s="1">
        <v>0</v>
      </c>
      <c r="F710" s="1">
        <v>0</v>
      </c>
      <c r="G710" s="2">
        <f t="shared" si="10"/>
        <v>3225.92164</v>
      </c>
      <c r="H710" s="2">
        <f t="shared" si="11"/>
        <v>0.75999999999999091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14170.82</v>
      </c>
      <c r="D711" s="1">
        <f>'PR-RAS'!E718</f>
        <v>11969.77</v>
      </c>
      <c r="E711" s="1">
        <v>0</v>
      </c>
      <c r="F711" s="1">
        <v>0</v>
      </c>
      <c r="G711" s="2">
        <f t="shared" si="10"/>
        <v>27058.355599999999</v>
      </c>
      <c r="H711" s="2">
        <f t="shared" si="11"/>
        <v>0.40999999999985448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2198.9699999999998</v>
      </c>
      <c r="D713" s="1">
        <f>'PR-RAS'!E720</f>
        <v>2826.64</v>
      </c>
      <c r="E713" s="1">
        <v>0</v>
      </c>
      <c r="F713" s="1">
        <v>0</v>
      </c>
      <c r="G713" s="2">
        <f t="shared" si="10"/>
        <v>5590.8019999999997</v>
      </c>
      <c r="H713" s="2">
        <f t="shared" si="11"/>
        <v>0.39000000000032742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20593.29</v>
      </c>
      <c r="D714" s="1">
        <f>'PR-RAS'!E721</f>
        <v>107025.05</v>
      </c>
      <c r="E714" s="1">
        <v>0</v>
      </c>
      <c r="F714" s="1">
        <v>0</v>
      </c>
      <c r="G714" s="2">
        <f t="shared" si="10"/>
        <v>167300.73707</v>
      </c>
      <c r="H714" s="2">
        <f t="shared" si="11"/>
        <v>0.3400000000037835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9440.92</v>
      </c>
      <c r="D715" s="1">
        <f>'PR-RAS'!E722</f>
        <v>5381.81</v>
      </c>
      <c r="E715" s="1">
        <v>0</v>
      </c>
      <c r="F715" s="1">
        <v>0</v>
      </c>
      <c r="G715" s="2">
        <f t="shared" si="10"/>
        <v>14426.04156</v>
      </c>
      <c r="H715" s="2">
        <f t="shared" si="11"/>
        <v>0.26999999999952706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32663.01</v>
      </c>
      <c r="D716" s="1">
        <f>'PR-RAS'!E723</f>
        <v>30975.26</v>
      </c>
      <c r="E716" s="1">
        <v>0</v>
      </c>
      <c r="F716" s="1">
        <v>0</v>
      </c>
      <c r="G716" s="2">
        <f t="shared" si="10"/>
        <v>67648.673949999997</v>
      </c>
      <c r="H716" s="2">
        <f t="shared" si="11"/>
        <v>0.26999999999679858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4025.85</v>
      </c>
      <c r="D718" s="1">
        <f>'PR-RAS'!E725</f>
        <v>9286.6</v>
      </c>
      <c r="E718" s="1">
        <v>0</v>
      </c>
      <c r="F718" s="1">
        <v>0</v>
      </c>
      <c r="G718" s="2">
        <f t="shared" si="10"/>
        <v>16203.518849999999</v>
      </c>
      <c r="H718" s="2">
        <f t="shared" si="11"/>
        <v>0.54999999999972715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2163.54</v>
      </c>
      <c r="D719" s="1">
        <f>'PR-RAS'!E726</f>
        <v>3405.1</v>
      </c>
      <c r="E719" s="1">
        <v>0</v>
      </c>
      <c r="F719" s="1">
        <v>0</v>
      </c>
      <c r="G719" s="2">
        <f t="shared" si="10"/>
        <v>6443.1453199999996</v>
      </c>
      <c r="H719" s="2">
        <f t="shared" si="11"/>
        <v>0.55999999999994543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882.61</v>
      </c>
      <c r="D809" s="1">
        <f>'PR-RAS'!E816</f>
        <v>0</v>
      </c>
      <c r="E809" s="1">
        <v>0</v>
      </c>
      <c r="F809" s="1">
        <v>0</v>
      </c>
      <c r="G809" s="2">
        <f t="shared" si="10"/>
        <v>713.14888000000008</v>
      </c>
      <c r="H809" s="2">
        <f t="shared" si="11"/>
        <v>0.38999999999998636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3530.44</v>
      </c>
      <c r="E812" s="1">
        <v>0</v>
      </c>
      <c r="F812" s="1">
        <v>0</v>
      </c>
      <c r="G812" s="2">
        <f t="shared" si="18"/>
        <v>5726.3736800000006</v>
      </c>
      <c r="H812" s="2">
        <f t="shared" si="19"/>
        <v>0.44000000000005457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1779324.3900000004</v>
      </c>
      <c r="D984" s="6">
        <f>BILANCA!E6</f>
        <v>1794673.7799999998</v>
      </c>
      <c r="E984" s="6">
        <v>0</v>
      </c>
      <c r="F984" s="6">
        <v>0</v>
      </c>
      <c r="G984" s="7">
        <f t="shared" ref="G984:G1241" si="22">B984/1000*C984+B984/500*D984</f>
        <v>5368.6719499999999</v>
      </c>
      <c r="H984" s="7">
        <f t="shared" si="19"/>
        <v>0.61000000056810677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1196994.0900000003</v>
      </c>
      <c r="D985" s="1">
        <f>BILANCA!E7</f>
        <v>1211857.1099999999</v>
      </c>
      <c r="E985" s="1">
        <v>0</v>
      </c>
      <c r="F985" s="1">
        <v>0</v>
      </c>
      <c r="G985" s="2">
        <f t="shared" si="22"/>
        <v>7241.41662</v>
      </c>
      <c r="H985" s="2">
        <f t="shared" si="19"/>
        <v>0.20000000018626451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1100.7400000000016</v>
      </c>
      <c r="D986" s="1">
        <f>BILANCA!E8</f>
        <v>569.32000000000153</v>
      </c>
      <c r="E986" s="1">
        <v>0</v>
      </c>
      <c r="F986" s="1">
        <v>0</v>
      </c>
      <c r="G986" s="2">
        <f t="shared" si="22"/>
        <v>6.7181400000000142</v>
      </c>
      <c r="H986" s="2">
        <f t="shared" si="19"/>
        <v>0.57999999999992724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16324.29</v>
      </c>
      <c r="D988" s="1">
        <f>BILANCA!E10</f>
        <v>16324.29</v>
      </c>
      <c r="E988" s="1">
        <v>0</v>
      </c>
      <c r="F988" s="1">
        <v>0</v>
      </c>
      <c r="G988" s="2">
        <f t="shared" si="22"/>
        <v>244.86435000000003</v>
      </c>
      <c r="H988" s="2">
        <f t="shared" si="19"/>
        <v>0.58000000000174623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15223.55</v>
      </c>
      <c r="D989" s="1">
        <f>BILANCA!E11</f>
        <v>15754.97</v>
      </c>
      <c r="E989" s="1">
        <v>0</v>
      </c>
      <c r="F989" s="1">
        <v>0</v>
      </c>
      <c r="G989" s="2">
        <f t="shared" si="22"/>
        <v>280.40093999999999</v>
      </c>
      <c r="H989" s="2">
        <f t="shared" si="19"/>
        <v>0.48000000000138243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1035074.1100000001</v>
      </c>
      <c r="D990" s="1">
        <f>BILANCA!E12</f>
        <v>1023066.6</v>
      </c>
      <c r="E990" s="1">
        <v>0</v>
      </c>
      <c r="F990" s="1">
        <v>0</v>
      </c>
      <c r="G990" s="2">
        <f t="shared" si="22"/>
        <v>21568.45117</v>
      </c>
      <c r="H990" s="2">
        <f t="shared" si="19"/>
        <v>0.51000000012572855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629922.35</v>
      </c>
      <c r="D991" s="1">
        <f>BILANCA!E13</f>
        <v>594926.65999999992</v>
      </c>
      <c r="E991" s="1">
        <v>0</v>
      </c>
      <c r="F991" s="1">
        <v>0</v>
      </c>
      <c r="G991" s="2">
        <f t="shared" si="22"/>
        <v>14558.20536</v>
      </c>
      <c r="H991" s="2">
        <f t="shared" si="19"/>
        <v>0.69000000006053597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699913.73</v>
      </c>
      <c r="D993" s="1">
        <f>BILANCA!E15</f>
        <v>699913.73</v>
      </c>
      <c r="E993" s="1">
        <v>0</v>
      </c>
      <c r="F993" s="1">
        <v>0</v>
      </c>
      <c r="G993" s="2">
        <f t="shared" si="22"/>
        <v>20997.411899999999</v>
      </c>
      <c r="H993" s="2">
        <f t="shared" si="19"/>
        <v>0.5400000000372529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69991.38</v>
      </c>
      <c r="D996" s="1">
        <f>BILANCA!E18</f>
        <v>104987.07</v>
      </c>
      <c r="E996" s="1">
        <v>0</v>
      </c>
      <c r="F996" s="1">
        <v>0</v>
      </c>
      <c r="G996" s="2">
        <f t="shared" si="22"/>
        <v>3639.5517600000003</v>
      </c>
      <c r="H996" s="2">
        <f t="shared" si="19"/>
        <v>0.45000000001164153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45938.19</v>
      </c>
      <c r="D997" s="1">
        <f>BILANCA!E19</f>
        <v>75139.900000000081</v>
      </c>
      <c r="E997" s="1">
        <v>0</v>
      </c>
      <c r="F997" s="1">
        <v>0</v>
      </c>
      <c r="G997" s="2">
        <f t="shared" si="22"/>
        <v>2747.0518600000023</v>
      </c>
      <c r="H997" s="2">
        <f t="shared" si="19"/>
        <v>0.28999999992083758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256536.56</v>
      </c>
      <c r="D998" s="1">
        <f>BILANCA!E20</f>
        <v>270769.59000000003</v>
      </c>
      <c r="E998" s="1">
        <v>0</v>
      </c>
      <c r="F998" s="1">
        <v>0</v>
      </c>
      <c r="G998" s="2">
        <f t="shared" si="22"/>
        <v>11971.1361</v>
      </c>
      <c r="H998" s="2">
        <f t="shared" si="19"/>
        <v>0.84999999997671694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10957.09</v>
      </c>
      <c r="D999" s="1">
        <f>BILANCA!E21</f>
        <v>10957.09</v>
      </c>
      <c r="E999" s="1">
        <v>0</v>
      </c>
      <c r="F999" s="1">
        <v>0</v>
      </c>
      <c r="G999" s="2">
        <f t="shared" si="22"/>
        <v>525.94032000000004</v>
      </c>
      <c r="H999" s="2">
        <f t="shared" si="19"/>
        <v>0.18000000000029104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11658.6</v>
      </c>
      <c r="D1000" s="1">
        <f>BILANCA!E22</f>
        <v>11162.96</v>
      </c>
      <c r="E1000" s="1">
        <v>0</v>
      </c>
      <c r="F1000" s="1">
        <v>0</v>
      </c>
      <c r="G1000" s="2">
        <f t="shared" si="22"/>
        <v>577.73684000000003</v>
      </c>
      <c r="H1000" s="2">
        <f t="shared" si="19"/>
        <v>0.44000000000050932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90093.81</v>
      </c>
      <c r="D1002" s="1">
        <f>BILANCA!E24</f>
        <v>93177.7</v>
      </c>
      <c r="E1002" s="1">
        <v>0</v>
      </c>
      <c r="F1002" s="1">
        <v>0</v>
      </c>
      <c r="G1002" s="2">
        <f t="shared" si="22"/>
        <v>5252.5349900000001</v>
      </c>
      <c r="H1002" s="2">
        <f t="shared" si="19"/>
        <v>0.49000000000523869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36539.68</v>
      </c>
      <c r="D1004" s="1">
        <f>BILANCA!E26</f>
        <v>36539.68</v>
      </c>
      <c r="E1004" s="1">
        <v>0</v>
      </c>
      <c r="F1004" s="1">
        <v>0</v>
      </c>
      <c r="G1004" s="2">
        <f t="shared" si="22"/>
        <v>2301.9998400000004</v>
      </c>
      <c r="H1004" s="2">
        <f t="shared" si="19"/>
        <v>0.63999999999941792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359847.55</v>
      </c>
      <c r="D1006" s="1">
        <f>BILANCA!E28</f>
        <v>347467.12</v>
      </c>
      <c r="E1006" s="1">
        <v>0</v>
      </c>
      <c r="F1006" s="1">
        <v>0</v>
      </c>
      <c r="G1006" s="2">
        <f t="shared" si="22"/>
        <v>24259.981169999999</v>
      </c>
      <c r="H1006" s="2">
        <f t="shared" si="19"/>
        <v>0.57000000000698492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1762.88</v>
      </c>
      <c r="D1008" s="1">
        <f>BILANCA!E30</f>
        <v>1762.88</v>
      </c>
      <c r="E1008" s="1">
        <v>0</v>
      </c>
      <c r="F1008" s="1">
        <v>0</v>
      </c>
      <c r="G1008" s="2">
        <f t="shared" si="22"/>
        <v>132.21600000000001</v>
      </c>
      <c r="H1008" s="2">
        <f t="shared" si="19"/>
        <v>0.23999999999978172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1762.88</v>
      </c>
      <c r="D1012" s="1">
        <f>BILANCA!E34</f>
        <v>1762.88</v>
      </c>
      <c r="E1012" s="1">
        <v>0</v>
      </c>
      <c r="F1012" s="1">
        <v>0</v>
      </c>
      <c r="G1012" s="2">
        <f t="shared" si="22"/>
        <v>153.37056000000001</v>
      </c>
      <c r="H1012" s="2">
        <f t="shared" si="19"/>
        <v>0.23999999999978172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324039.01</v>
      </c>
      <c r="D1013" s="1">
        <f>BILANCA!E35</f>
        <v>329412.90999999997</v>
      </c>
      <c r="E1013" s="1">
        <v>0</v>
      </c>
      <c r="F1013" s="1">
        <v>0</v>
      </c>
      <c r="G1013" s="2">
        <f t="shared" si="22"/>
        <v>29485.944899999995</v>
      </c>
      <c r="H1013" s="2">
        <f t="shared" si="19"/>
        <v>0.1000000000349246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324039.01</v>
      </c>
      <c r="D1014" s="1">
        <f>BILANCA!E36</f>
        <v>329412.90999999997</v>
      </c>
      <c r="E1014" s="1">
        <v>0</v>
      </c>
      <c r="F1014" s="1">
        <v>0</v>
      </c>
      <c r="G1014" s="2">
        <f t="shared" si="22"/>
        <v>30468.809730000001</v>
      </c>
      <c r="H1014" s="2">
        <f t="shared" si="19"/>
        <v>0.1000000000349246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35174.559999999998</v>
      </c>
      <c r="D1023" s="1">
        <f>BILANCA!E45</f>
        <v>23587.13</v>
      </c>
      <c r="E1023" s="1">
        <v>0</v>
      </c>
      <c r="F1023" s="1">
        <v>0</v>
      </c>
      <c r="G1023" s="2">
        <f t="shared" si="22"/>
        <v>3293.9528</v>
      </c>
      <c r="H1023" s="2">
        <f t="shared" si="19"/>
        <v>0.57000000000334694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51256.33</v>
      </c>
      <c r="D1025" s="1">
        <f>BILANCA!E47</f>
        <v>51256.33</v>
      </c>
      <c r="E1025" s="1">
        <v>0</v>
      </c>
      <c r="F1025" s="1">
        <v>0</v>
      </c>
      <c r="G1025" s="2">
        <f t="shared" si="22"/>
        <v>6458.2975800000013</v>
      </c>
      <c r="H1025" s="2">
        <f t="shared" si="19"/>
        <v>0.66000000000349246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16081.77</v>
      </c>
      <c r="D1028" s="1">
        <f>BILANCA!E50</f>
        <v>27669.200000000001</v>
      </c>
      <c r="E1028" s="1">
        <v>0</v>
      </c>
      <c r="F1028" s="1">
        <v>0</v>
      </c>
      <c r="G1028" s="2">
        <f t="shared" si="22"/>
        <v>3213.9076500000001</v>
      </c>
      <c r="H1028" s="2">
        <f t="shared" si="19"/>
        <v>0.43000000000029104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28837.62</v>
      </c>
      <c r="D1029" s="1">
        <f>BILANCA!E51</f>
        <v>30253.52</v>
      </c>
      <c r="E1029" s="1">
        <v>0</v>
      </c>
      <c r="F1029" s="1">
        <v>0</v>
      </c>
      <c r="G1029" s="2">
        <f t="shared" si="22"/>
        <v>4109.8543600000003</v>
      </c>
      <c r="H1029" s="2">
        <f t="shared" si="19"/>
        <v>0.86000000000058208</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52707.72</v>
      </c>
      <c r="D1032" s="1">
        <f>BILANCA!E54</f>
        <v>54598.07</v>
      </c>
      <c r="E1032" s="1">
        <v>0</v>
      </c>
      <c r="F1032" s="1">
        <v>0</v>
      </c>
      <c r="G1032" s="2">
        <f t="shared" si="22"/>
        <v>7933.2891399999999</v>
      </c>
      <c r="H1032" s="2">
        <f t="shared" si="19"/>
        <v>0.34999999999854481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52707.72</v>
      </c>
      <c r="D1033" s="1">
        <f>BILANCA!E55</f>
        <v>54598.07</v>
      </c>
      <c r="E1033" s="1">
        <v>0</v>
      </c>
      <c r="F1033" s="1">
        <v>0</v>
      </c>
      <c r="G1033" s="2">
        <f t="shared" si="22"/>
        <v>8095.1930000000011</v>
      </c>
      <c r="H1033" s="2">
        <f t="shared" si="19"/>
        <v>0.34999999999854481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131981.62</v>
      </c>
      <c r="D1041" s="1">
        <f>BILANCA!E63</f>
        <v>157967.67000000001</v>
      </c>
      <c r="E1041" s="1">
        <v>0</v>
      </c>
      <c r="F1041" s="1">
        <v>0</v>
      </c>
      <c r="G1041" s="2">
        <f t="shared" si="22"/>
        <v>25979.183680000002</v>
      </c>
      <c r="H1041" s="2">
        <f t="shared" si="19"/>
        <v>0.70999999999185093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131981.62</v>
      </c>
      <c r="D1043" s="1">
        <f>BILANCA!E65</f>
        <v>157967.67000000001</v>
      </c>
      <c r="E1043" s="1">
        <v>0</v>
      </c>
      <c r="F1043" s="1">
        <v>0</v>
      </c>
      <c r="G1043" s="2">
        <f t="shared" si="22"/>
        <v>26875.017599999999</v>
      </c>
      <c r="H1043" s="2">
        <f t="shared" si="19"/>
        <v>0.70999999999185093</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582330.30000000005</v>
      </c>
      <c r="D1046" s="1">
        <f>BILANCA!E68</f>
        <v>582816.67000000004</v>
      </c>
      <c r="E1046" s="1">
        <v>0</v>
      </c>
      <c r="F1046" s="1">
        <v>0</v>
      </c>
      <c r="G1046" s="2">
        <f t="shared" si="22"/>
        <v>110121.70932000001</v>
      </c>
      <c r="H1046" s="2">
        <f t="shared" si="19"/>
        <v>0.63000000000465661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444938.65</v>
      </c>
      <c r="D1047" s="1">
        <f>BILANCA!E69</f>
        <v>232857.75</v>
      </c>
      <c r="E1047" s="1">
        <v>0</v>
      </c>
      <c r="F1047" s="1">
        <v>0</v>
      </c>
      <c r="G1047" s="2">
        <f t="shared" si="22"/>
        <v>58281.865600000005</v>
      </c>
      <c r="H1047" s="2">
        <f t="shared" si="19"/>
        <v>0.59999999997671694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444938.65</v>
      </c>
      <c r="D1048" s="1">
        <f>BILANCA!E70</f>
        <v>232857.75</v>
      </c>
      <c r="E1048" s="1">
        <v>0</v>
      </c>
      <c r="F1048" s="1">
        <v>0</v>
      </c>
      <c r="G1048" s="2">
        <f t="shared" si="22"/>
        <v>59192.519750000007</v>
      </c>
      <c r="H1048" s="2">
        <f t="shared" si="19"/>
        <v>0.59999999997671694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444938.65</v>
      </c>
      <c r="D1050" s="1">
        <f>BILANCA!E72</f>
        <v>232772.42</v>
      </c>
      <c r="E1050" s="1">
        <v>0</v>
      </c>
      <c r="F1050" s="1">
        <v>0</v>
      </c>
      <c r="G1050" s="2">
        <f t="shared" si="22"/>
        <v>61002.393830000008</v>
      </c>
      <c r="H1050" s="2">
        <f t="shared" si="19"/>
        <v>0.76999999998952262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85.33</v>
      </c>
      <c r="E1052" s="1">
        <v>0</v>
      </c>
      <c r="F1052" s="1">
        <v>0</v>
      </c>
      <c r="G1052" s="2">
        <f t="shared" si="22"/>
        <v>11.775540000000001</v>
      </c>
      <c r="H1052" s="2">
        <f t="shared" si="19"/>
        <v>0.32999999999999829</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9348.4699999999993</v>
      </c>
      <c r="D1056" s="1">
        <f>BILANCA!E78</f>
        <v>2913.47</v>
      </c>
      <c r="E1056" s="1">
        <v>0</v>
      </c>
      <c r="F1056" s="1">
        <v>0</v>
      </c>
      <c r="G1056" s="2">
        <f t="shared" si="22"/>
        <v>1107.8049299999998</v>
      </c>
      <c r="H1056" s="2">
        <f t="shared" si="19"/>
        <v>0.93999999999914507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21.15</v>
      </c>
      <c r="D1061" s="1">
        <f>BILANCA!E83</f>
        <v>0.45</v>
      </c>
      <c r="E1061" s="1">
        <v>0</v>
      </c>
      <c r="F1061" s="1">
        <v>0</v>
      </c>
      <c r="G1061" s="2">
        <f t="shared" si="22"/>
        <v>1.7199</v>
      </c>
      <c r="H1061" s="2">
        <f t="shared" si="19"/>
        <v>0.59999999999999853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255.6</v>
      </c>
      <c r="D1062" s="1">
        <f>BILANCA!E84</f>
        <v>2065.46</v>
      </c>
      <c r="E1062" s="1">
        <v>0</v>
      </c>
      <c r="F1062" s="1">
        <v>0</v>
      </c>
      <c r="G1062" s="2">
        <f t="shared" si="22"/>
        <v>346.53508000000005</v>
      </c>
      <c r="H1062" s="2">
        <f t="shared" si="19"/>
        <v>0.86000000000004206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9071.7199999999993</v>
      </c>
      <c r="D1064" s="1">
        <f>BILANCA!E86</f>
        <v>847.56</v>
      </c>
      <c r="E1064" s="1">
        <v>0</v>
      </c>
      <c r="F1064" s="1">
        <v>0</v>
      </c>
      <c r="G1064" s="2">
        <f t="shared" si="22"/>
        <v>872.11403999999993</v>
      </c>
      <c r="H1064" s="2">
        <f t="shared" si="19"/>
        <v>0.72000000000070941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11513.9</v>
      </c>
      <c r="D1124" s="1">
        <f>BILANCA!E146</f>
        <v>219117.57</v>
      </c>
      <c r="E1124" s="1">
        <v>0</v>
      </c>
      <c r="F1124" s="1">
        <v>0</v>
      </c>
      <c r="G1124" s="2">
        <f t="shared" si="22"/>
        <v>63414.61464</v>
      </c>
      <c r="H1124" s="2">
        <f t="shared" si="23"/>
        <v>0.52999999999337888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11513.9</v>
      </c>
      <c r="D1138" s="1">
        <f>BILANCA!E160</f>
        <v>219117.57</v>
      </c>
      <c r="E1138" s="1">
        <v>0</v>
      </c>
      <c r="F1138" s="1">
        <v>0</v>
      </c>
      <c r="G1138" s="2">
        <f t="shared" si="22"/>
        <v>69711.101200000005</v>
      </c>
      <c r="H1138" s="2">
        <f t="shared" si="23"/>
        <v>0.52999999999337888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116529.28</v>
      </c>
      <c r="D1148" s="1">
        <f>BILANCA!E170</f>
        <v>127927.88</v>
      </c>
      <c r="E1148" s="1">
        <v>0</v>
      </c>
      <c r="F1148" s="1">
        <v>0</v>
      </c>
      <c r="G1148" s="2">
        <f t="shared" si="22"/>
        <v>61443.531600000002</v>
      </c>
      <c r="H1148" s="2">
        <f t="shared" si="23"/>
        <v>0.39999999999417923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516.01</v>
      </c>
      <c r="D1149" s="1">
        <f>BILANCA!E171</f>
        <v>533.66999999999996</v>
      </c>
      <c r="E1149" s="1">
        <v>0</v>
      </c>
      <c r="F1149" s="1">
        <v>0</v>
      </c>
      <c r="G1149" s="2">
        <f t="shared" si="22"/>
        <v>262.83609999999999</v>
      </c>
      <c r="H1149" s="2">
        <f t="shared" si="23"/>
        <v>0.34000000000003183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116013.27</v>
      </c>
      <c r="D1151" s="1">
        <f>BILANCA!E173</f>
        <v>127394.21</v>
      </c>
      <c r="E1151" s="1">
        <v>0</v>
      </c>
      <c r="F1151" s="1">
        <v>0</v>
      </c>
      <c r="G1151" s="2">
        <f t="shared" si="22"/>
        <v>62294.68392000001</v>
      </c>
      <c r="H1151" s="2">
        <f t="shared" si="23"/>
        <v>0.48000000001047738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1779324.3900000001</v>
      </c>
      <c r="D1152" s="1">
        <f>BILANCA!E175</f>
        <v>1794673.7799999998</v>
      </c>
      <c r="E1152" s="1">
        <v>0</v>
      </c>
      <c r="F1152" s="1">
        <v>0</v>
      </c>
      <c r="G1152" s="2">
        <f t="shared" si="22"/>
        <v>907305.55955000001</v>
      </c>
      <c r="H1152" s="2">
        <f t="shared" si="23"/>
        <v>0.61000000033527613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135914.38</v>
      </c>
      <c r="D1153" s="1">
        <f>BILANCA!E176</f>
        <v>152199.60999999999</v>
      </c>
      <c r="E1153" s="1">
        <v>0</v>
      </c>
      <c r="F1153" s="1">
        <v>0</v>
      </c>
      <c r="G1153" s="2">
        <f t="shared" si="22"/>
        <v>74853.312000000005</v>
      </c>
      <c r="H1153" s="2">
        <f t="shared" si="23"/>
        <v>0.77000000001862645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135914.38</v>
      </c>
      <c r="D1154" s="1">
        <f>BILANCA!E177</f>
        <v>152199.60999999999</v>
      </c>
      <c r="E1154" s="1">
        <v>0</v>
      </c>
      <c r="F1154" s="1">
        <v>0</v>
      </c>
      <c r="G1154" s="2">
        <f t="shared" si="22"/>
        <v>75293.625599999999</v>
      </c>
      <c r="H1154" s="2">
        <f t="shared" si="23"/>
        <v>0.77000000001862645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122427.17</v>
      </c>
      <c r="D1155" s="1">
        <f>BILANCA!E178</f>
        <v>138666.04999999999</v>
      </c>
      <c r="E1155" s="1">
        <v>0</v>
      </c>
      <c r="F1155" s="1">
        <v>0</v>
      </c>
      <c r="G1155" s="2">
        <f t="shared" si="22"/>
        <v>68758.594439999986</v>
      </c>
      <c r="H1155" s="2">
        <f t="shared" si="23"/>
        <v>0.21999999998661224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6464.49</v>
      </c>
      <c r="D1156" s="1">
        <f>BILANCA!E179</f>
        <v>13118.13</v>
      </c>
      <c r="E1156" s="1">
        <v>0</v>
      </c>
      <c r="F1156" s="1">
        <v>0</v>
      </c>
      <c r="G1156" s="2">
        <f t="shared" si="22"/>
        <v>5657.2297499999986</v>
      </c>
      <c r="H1156" s="2">
        <f t="shared" si="23"/>
        <v>0.61999999999898137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177.82</v>
      </c>
      <c r="D1157" s="1">
        <f>BILANCA!E180</f>
        <v>276</v>
      </c>
      <c r="E1157" s="1">
        <v>0</v>
      </c>
      <c r="F1157" s="1">
        <v>0</v>
      </c>
      <c r="G1157" s="2">
        <f t="shared" si="22"/>
        <v>126.98867999999999</v>
      </c>
      <c r="H1157" s="2">
        <f t="shared" si="23"/>
        <v>0.18000000000000682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177.82</v>
      </c>
      <c r="D1160" s="1">
        <f>BILANCA!E183</f>
        <v>276</v>
      </c>
      <c r="E1160" s="1">
        <v>0</v>
      </c>
      <c r="F1160" s="1">
        <v>0</v>
      </c>
      <c r="G1160" s="2">
        <f t="shared" si="22"/>
        <v>129.17813999999998</v>
      </c>
      <c r="H1160" s="2">
        <f t="shared" si="23"/>
        <v>0.18000000000000682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6844.9</v>
      </c>
      <c r="D1165" s="1">
        <f>BILANCA!E188</f>
        <v>139.43</v>
      </c>
      <c r="E1165" s="1">
        <v>0</v>
      </c>
      <c r="F1165" s="1">
        <v>0</v>
      </c>
      <c r="G1165" s="2">
        <f t="shared" si="22"/>
        <v>1296.52432</v>
      </c>
      <c r="H1165" s="2">
        <f t="shared" si="23"/>
        <v>0.53000000000037062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1643410.01</v>
      </c>
      <c r="D1214" s="1">
        <f>BILANCA!E237</f>
        <v>1642474.17</v>
      </c>
      <c r="E1214" s="1">
        <v>0</v>
      </c>
      <c r="F1214" s="1">
        <v>0</v>
      </c>
      <c r="G1214" s="2">
        <f t="shared" si="22"/>
        <v>1138450.7788500001</v>
      </c>
      <c r="H1214" s="2">
        <f t="shared" si="23"/>
        <v>0.17999999993480742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1066920.3600000001</v>
      </c>
      <c r="D1215" s="1">
        <f>BILANCA!E238</f>
        <v>1053889.44</v>
      </c>
      <c r="E1215" s="1">
        <v>0</v>
      </c>
      <c r="F1215" s="1">
        <v>0</v>
      </c>
      <c r="G1215" s="2">
        <f t="shared" si="22"/>
        <v>736530.22368000005</v>
      </c>
      <c r="H1215" s="2">
        <f t="shared" si="23"/>
        <v>0.80000000004656613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1066920.3600000001</v>
      </c>
      <c r="D1216" s="1">
        <f>BILANCA!E239</f>
        <v>1053889.44</v>
      </c>
      <c r="E1216" s="1">
        <v>0</v>
      </c>
      <c r="F1216" s="1">
        <v>0</v>
      </c>
      <c r="G1216" s="2">
        <f t="shared" si="22"/>
        <v>739704.92292000004</v>
      </c>
      <c r="H1216" s="2">
        <f t="shared" si="23"/>
        <v>0.80000000004656613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256070.71</v>
      </c>
      <c r="D1217" s="1">
        <f>BILANCA!E240</f>
        <v>239861.71</v>
      </c>
      <c r="E1217" s="1">
        <v>0</v>
      </c>
      <c r="F1217" s="1">
        <v>0</v>
      </c>
      <c r="G1217" s="2">
        <f t="shared" si="22"/>
        <v>172175.82642</v>
      </c>
      <c r="H1217" s="2">
        <f t="shared" si="23"/>
        <v>0.58000000001629815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810849.65</v>
      </c>
      <c r="D1218" s="1">
        <f>BILANCA!E241</f>
        <v>814027.73</v>
      </c>
      <c r="E1218" s="1">
        <v>0</v>
      </c>
      <c r="F1218" s="1">
        <v>0</v>
      </c>
      <c r="G1218" s="2">
        <f t="shared" si="22"/>
        <v>573142.70084999991</v>
      </c>
      <c r="H1218" s="2">
        <f t="shared" si="23"/>
        <v>0.61999999999534339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564974.01</v>
      </c>
      <c r="D1222" s="1">
        <f>BILANCA!E245</f>
        <v>369488.05</v>
      </c>
      <c r="E1222" s="1">
        <v>0</v>
      </c>
      <c r="F1222" s="1">
        <v>0</v>
      </c>
      <c r="G1222" s="2">
        <f t="shared" si="22"/>
        <v>311644.07629</v>
      </c>
      <c r="H1222" s="2">
        <f t="shared" si="23"/>
        <v>5.9999999997671694E-2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564974.01</v>
      </c>
      <c r="D1223" s="1">
        <f>BILANCA!E246</f>
        <v>369488.05</v>
      </c>
      <c r="E1223" s="1">
        <v>0</v>
      </c>
      <c r="F1223" s="1">
        <v>0</v>
      </c>
      <c r="G1223" s="2">
        <f t="shared" si="22"/>
        <v>312948.02639999997</v>
      </c>
      <c r="H1223" s="2">
        <f t="shared" si="23"/>
        <v>5.9999999997671694E-2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564974.01</v>
      </c>
      <c r="D1224" s="1">
        <f>BILANCA!E247</f>
        <v>369488.05</v>
      </c>
      <c r="E1224" s="1">
        <v>0</v>
      </c>
      <c r="F1224" s="1">
        <v>0</v>
      </c>
      <c r="G1224" s="2">
        <f t="shared" si="22"/>
        <v>314251.97651000001</v>
      </c>
      <c r="H1224" s="2">
        <f t="shared" si="23"/>
        <v>5.9999999997671694E-2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11515.64</v>
      </c>
      <c r="D1232" s="1">
        <f>BILANCA!E255</f>
        <v>219096.68</v>
      </c>
      <c r="E1232" s="1">
        <v>0</v>
      </c>
      <c r="F1232" s="1">
        <v>0</v>
      </c>
      <c r="G1232" s="2">
        <f t="shared" si="22"/>
        <v>111977.541</v>
      </c>
      <c r="H1232" s="2">
        <f t="shared" si="23"/>
        <v>0.680000000007567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185856.48</v>
      </c>
      <c r="D1236" s="1">
        <f>BILANCA!E259</f>
        <v>180348.49</v>
      </c>
      <c r="E1236" s="1">
        <v>0</v>
      </c>
      <c r="F1236" s="1">
        <v>0</v>
      </c>
      <c r="G1236" s="2">
        <f t="shared" si="22"/>
        <v>138278.02538000001</v>
      </c>
      <c r="H1236" s="2">
        <f t="shared" si="23"/>
        <v>0.97000000000116415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185856.48</v>
      </c>
      <c r="D1237" s="1">
        <f>BILANCA!E260</f>
        <v>180348.49</v>
      </c>
      <c r="E1237" s="1">
        <v>0</v>
      </c>
      <c r="F1237" s="1">
        <v>0</v>
      </c>
      <c r="G1237" s="2">
        <f t="shared" si="22"/>
        <v>138824.57884</v>
      </c>
      <c r="H1237" s="2">
        <f t="shared" si="23"/>
        <v>0.97000000000116415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11513.9</v>
      </c>
      <c r="D1241" s="1">
        <f>BILANCA!E265</f>
        <v>219117.57</v>
      </c>
      <c r="E1241" s="1">
        <v>0</v>
      </c>
      <c r="F1241" s="1">
        <v>0</v>
      </c>
      <c r="G1241" s="2">
        <f t="shared" si="22"/>
        <v>116035.25232000001</v>
      </c>
      <c r="H1241" s="2">
        <f t="shared" si="23"/>
        <v>0.52999999999337888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7410.03</v>
      </c>
      <c r="D1244" s="1">
        <f>BILANCA!E268</f>
        <v>847.56</v>
      </c>
      <c r="E1244" s="1">
        <v>0</v>
      </c>
      <c r="F1244" s="1">
        <v>0</v>
      </c>
      <c r="G1244" s="2">
        <f t="shared" si="24"/>
        <v>2376.4441499999998</v>
      </c>
      <c r="H1244" s="2">
        <f t="shared" si="23"/>
        <v>0.46999999999979991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1661.69</v>
      </c>
      <c r="D1245" s="1">
        <f>BILANCA!E269</f>
        <v>0</v>
      </c>
      <c r="E1245" s="1">
        <v>0</v>
      </c>
      <c r="F1245" s="1">
        <v>0</v>
      </c>
      <c r="G1245" s="2">
        <f t="shared" si="24"/>
        <v>435.36278000000004</v>
      </c>
      <c r="H1245" s="2">
        <f t="shared" si="23"/>
        <v>0.30999999999994543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135914.38</v>
      </c>
      <c r="D1264" s="1">
        <f>BILANCA!E288</f>
        <v>152199.60999999999</v>
      </c>
      <c r="E1264" s="1">
        <v>0</v>
      </c>
      <c r="F1264" s="1">
        <v>0</v>
      </c>
      <c r="G1264" s="2">
        <f t="shared" si="24"/>
        <v>123728.1216</v>
      </c>
      <c r="H1264" s="2">
        <f t="shared" si="23"/>
        <v>0.77000000001862645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1828696.69</v>
      </c>
      <c r="D1401" s="1">
        <f>'RAS-funkcijski'!E107</f>
        <v>2365775.4500000002</v>
      </c>
      <c r="E1401" s="1">
        <v>0</v>
      </c>
      <c r="F1401" s="1">
        <v>0</v>
      </c>
      <c r="G1401" s="2">
        <f t="shared" si="24"/>
        <v>675705.50176999997</v>
      </c>
      <c r="H1401" s="2">
        <f t="shared" si="27"/>
        <v>0.76000000024214387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1828696.69</v>
      </c>
      <c r="D1406" s="1">
        <f>'RAS-funkcijski'!E112</f>
        <v>2365775.4500000002</v>
      </c>
      <c r="E1406" s="1">
        <v>0</v>
      </c>
      <c r="F1406" s="1">
        <v>0</v>
      </c>
      <c r="G1406" s="2">
        <f t="shared" si="24"/>
        <v>708506.73972000007</v>
      </c>
      <c r="H1406" s="2">
        <f t="shared" si="27"/>
        <v>0.76000000024214387</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t="str">
        <f>'RAS-funkcijski'!E113</f>
        <v xml:space="preserve">                                                </v>
      </c>
      <c r="E1407" s="1">
        <v>0</v>
      </c>
      <c r="F1407" s="1">
        <v>0</v>
      </c>
      <c r="G1407" s="2" t="e">
        <f t="shared" si="24"/>
        <v>#VALUE!</v>
      </c>
      <c r="H1407" s="2" t="e">
        <f t="shared" si="27"/>
        <v>#VALUE!</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1828696.69</v>
      </c>
      <c r="D1435" s="13">
        <f>'RAS-funkcijski'!E141</f>
        <v>2365775.4500000002</v>
      </c>
      <c r="E1435" s="13">
        <v>0</v>
      </c>
      <c r="F1435" s="13">
        <v>0</v>
      </c>
      <c r="G1435" s="14">
        <f t="shared" si="24"/>
        <v>898753.91983000003</v>
      </c>
      <c r="H1435" s="14">
        <f t="shared" si="27"/>
        <v>0.76000000024214387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2012.34</v>
      </c>
      <c r="D1436" s="6">
        <f>'P-VRIO'!E5</f>
        <v>19375.48</v>
      </c>
      <c r="E1436" s="6">
        <v>0</v>
      </c>
      <c r="F1436" s="6">
        <v>0</v>
      </c>
      <c r="G1436" s="7">
        <f t="shared" si="24"/>
        <v>40.763300000000001</v>
      </c>
      <c r="H1436" s="7">
        <f t="shared" si="27"/>
        <v>0.81999999999948159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12516.73</v>
      </c>
      <c r="E1437" s="1">
        <v>0</v>
      </c>
      <c r="F1437" s="1">
        <v>0</v>
      </c>
      <c r="G1437" s="2">
        <f t="shared" si="24"/>
        <v>50.066919999999996</v>
      </c>
      <c r="H1437" s="2">
        <f t="shared" si="27"/>
        <v>0.27000000000043656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12516.73</v>
      </c>
      <c r="E1438" s="1">
        <v>0</v>
      </c>
      <c r="F1438" s="1">
        <v>0</v>
      </c>
      <c r="G1438" s="2">
        <f t="shared" si="24"/>
        <v>75.100380000000001</v>
      </c>
      <c r="H1438" s="2">
        <f t="shared" si="27"/>
        <v>0.27000000000043656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12516.73</v>
      </c>
      <c r="E1440" s="1">
        <v>0</v>
      </c>
      <c r="F1440" s="1">
        <v>0</v>
      </c>
      <c r="G1440" s="2">
        <f t="shared" si="24"/>
        <v>125.1673</v>
      </c>
      <c r="H1440" s="2">
        <f t="shared" si="27"/>
        <v>0.27000000000043656</v>
      </c>
      <c r="I1440" s="10">
        <f t="shared" si="28"/>
        <v>33.795171000054644</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2012.34</v>
      </c>
      <c r="D1453" s="1">
        <f>'P-VRIO'!E22</f>
        <v>6858.75</v>
      </c>
      <c r="E1453" s="1">
        <v>0</v>
      </c>
      <c r="F1453" s="1">
        <v>0</v>
      </c>
      <c r="G1453" s="2">
        <f t="shared" si="24"/>
        <v>283.13711999999998</v>
      </c>
      <c r="H1453" s="2">
        <f t="shared" si="27"/>
        <v>0.58999999999991815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2012.34</v>
      </c>
      <c r="D1454" s="1">
        <f>'P-VRIO'!E23</f>
        <v>0</v>
      </c>
      <c r="E1454" s="1">
        <v>0</v>
      </c>
      <c r="F1454" s="1">
        <v>0</v>
      </c>
      <c r="G1454" s="2">
        <f t="shared" si="24"/>
        <v>38.234459999999999</v>
      </c>
      <c r="H1454" s="2">
        <f t="shared" si="27"/>
        <v>0.33999999999991815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2012.34</v>
      </c>
      <c r="D1460" s="1">
        <f>'P-VRIO'!E29</f>
        <v>0</v>
      </c>
      <c r="E1460" s="1">
        <v>0</v>
      </c>
      <c r="F1460" s="1">
        <v>0</v>
      </c>
      <c r="G1460" s="2">
        <f t="shared" si="24"/>
        <v>50.308500000000002</v>
      </c>
      <c r="H1460" s="2">
        <f t="shared" si="27"/>
        <v>0.33999999999991815</v>
      </c>
      <c r="I1460" s="10">
        <f t="shared" si="30"/>
        <v>17.104889999995883</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6858.75</v>
      </c>
      <c r="E1461" s="1">
        <v>0</v>
      </c>
      <c r="F1461" s="1">
        <v>0</v>
      </c>
      <c r="G1461" s="2">
        <f t="shared" si="24"/>
        <v>356.65499999999997</v>
      </c>
      <c r="H1461" s="2">
        <f t="shared" si="27"/>
        <v>0.25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6858.75</v>
      </c>
      <c r="E1467" s="1">
        <v>0</v>
      </c>
      <c r="F1467" s="1">
        <v>0</v>
      </c>
      <c r="G1467" s="2">
        <f t="shared" si="24"/>
        <v>438.96000000000004</v>
      </c>
      <c r="H1467" s="2">
        <f t="shared" si="27"/>
        <v>0.25</v>
      </c>
      <c r="I1467" s="10">
        <f t="shared" si="31"/>
        <v>109.74000000000001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t="str">
        <f>'P-VRIO'!E37</f>
        <v xml:space="preserve"> </v>
      </c>
      <c r="E1468" s="1">
        <v>0</v>
      </c>
      <c r="F1468" s="1">
        <v>0</v>
      </c>
      <c r="G1468" s="2" t="e">
        <f t="shared" si="24"/>
        <v>#VALUE!</v>
      </c>
      <c r="H1468" s="2" t="e">
        <f t="shared" si="27"/>
        <v>#VALUE!</v>
      </c>
      <c r="I1468" s="10" t="e">
        <f t="shared" si="31"/>
        <v>#VALUE!</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135914.38</v>
      </c>
      <c r="D1480" s="6"/>
      <c r="E1480" s="6">
        <v>0</v>
      </c>
      <c r="F1480" s="6">
        <v>0</v>
      </c>
      <c r="G1480" s="7">
        <f t="shared" ref="G1480:G1580" si="34">B1480/1000*C1480</f>
        <v>135.91437999999999</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2419637.6800000002</v>
      </c>
      <c r="D1481" s="1">
        <v>0</v>
      </c>
      <c r="E1481" s="1">
        <v>0</v>
      </c>
      <c r="F1481" s="1">
        <v>0</v>
      </c>
      <c r="G1481" s="2">
        <f t="shared" si="34"/>
        <v>4839.2753600000005</v>
      </c>
      <c r="H1481" s="2">
        <f t="shared" si="35"/>
        <v>0.31999999983236194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2348759.8600000003</v>
      </c>
      <c r="D1483" s="1">
        <v>0</v>
      </c>
      <c r="E1483" s="1">
        <v>0</v>
      </c>
      <c r="F1483" s="1">
        <v>0</v>
      </c>
      <c r="G1483" s="2">
        <f t="shared" si="34"/>
        <v>9395.0394400000023</v>
      </c>
      <c r="H1483" s="2">
        <f t="shared" si="35"/>
        <v>0.13999999966472387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1719735.06</v>
      </c>
      <c r="D1484" s="1">
        <v>0</v>
      </c>
      <c r="E1484" s="1">
        <v>0</v>
      </c>
      <c r="F1484" s="1">
        <v>0</v>
      </c>
      <c r="G1484" s="2">
        <f t="shared" si="34"/>
        <v>8598.6753000000008</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612141.05000000005</v>
      </c>
      <c r="D1485" s="1">
        <v>0</v>
      </c>
      <c r="E1485" s="1">
        <v>0</v>
      </c>
      <c r="F1485" s="1">
        <v>0</v>
      </c>
      <c r="G1485" s="2">
        <f t="shared" si="34"/>
        <v>3672.8463000000002</v>
      </c>
      <c r="H1485" s="2">
        <f t="shared" si="35"/>
        <v>5.0000000046566129E-2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4585.4799999999996</v>
      </c>
      <c r="D1486" s="1">
        <v>0</v>
      </c>
      <c r="E1486" s="1">
        <v>0</v>
      </c>
      <c r="F1486" s="1">
        <v>0</v>
      </c>
      <c r="G1486" s="2">
        <f t="shared" si="34"/>
        <v>32.09836</v>
      </c>
      <c r="H1486" s="2">
        <f t="shared" si="35"/>
        <v>0.47999999999956344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3530.44</v>
      </c>
      <c r="D1489" s="1">
        <v>0</v>
      </c>
      <c r="E1489" s="1">
        <v>0</v>
      </c>
      <c r="F1489" s="1">
        <v>0</v>
      </c>
      <c r="G1489" s="2">
        <f t="shared" si="34"/>
        <v>35.304400000000001</v>
      </c>
      <c r="H1489" s="2">
        <f t="shared" si="35"/>
        <v>0.44000000000005457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8767.83</v>
      </c>
      <c r="D1491" s="1">
        <v>0</v>
      </c>
      <c r="E1491" s="1">
        <v>0</v>
      </c>
      <c r="F1491" s="1">
        <v>0</v>
      </c>
      <c r="G1491" s="2">
        <f t="shared" si="34"/>
        <v>105.21396</v>
      </c>
      <c r="H1491" s="2">
        <f t="shared" si="35"/>
        <v>0.17000000000007276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70877.820000000007</v>
      </c>
      <c r="D1492" s="1">
        <v>0</v>
      </c>
      <c r="E1492" s="1">
        <v>0</v>
      </c>
      <c r="F1492" s="1">
        <v>0</v>
      </c>
      <c r="G1492" s="2">
        <f t="shared" si="34"/>
        <v>921.4116600000001</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2403352.4499999993</v>
      </c>
      <c r="D1499" s="1">
        <v>0</v>
      </c>
      <c r="E1499" s="1">
        <v>0</v>
      </c>
      <c r="F1499" s="1">
        <v>0</v>
      </c>
      <c r="G1499" s="2">
        <f t="shared" si="34"/>
        <v>48067.048999999985</v>
      </c>
      <c r="H1499" s="2">
        <f t="shared" si="35"/>
        <v>0.44999999925494194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2332348.1299999994</v>
      </c>
      <c r="D1501" s="1">
        <v>0</v>
      </c>
      <c r="E1501" s="1">
        <v>0</v>
      </c>
      <c r="F1501" s="1">
        <v>0</v>
      </c>
      <c r="G1501" s="2">
        <f t="shared" si="34"/>
        <v>51311.658859999981</v>
      </c>
      <c r="H1501" s="2">
        <f t="shared" si="35"/>
        <v>0.12999999942258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1703369.68</v>
      </c>
      <c r="D1502" s="1">
        <v>0</v>
      </c>
      <c r="E1502" s="1">
        <v>0</v>
      </c>
      <c r="F1502" s="1">
        <v>0</v>
      </c>
      <c r="G1502" s="2">
        <f t="shared" si="34"/>
        <v>39177.502639999999</v>
      </c>
      <c r="H1502" s="2">
        <f t="shared" si="35"/>
        <v>0.32000000006519258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605487.41</v>
      </c>
      <c r="D1503" s="1">
        <v>0</v>
      </c>
      <c r="E1503" s="1">
        <v>0</v>
      </c>
      <c r="F1503" s="1">
        <v>0</v>
      </c>
      <c r="G1503" s="2">
        <f t="shared" si="34"/>
        <v>14531.697840000001</v>
      </c>
      <c r="H1503" s="2">
        <f t="shared" si="35"/>
        <v>0.41000000003259629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4487.3</v>
      </c>
      <c r="D1504" s="1">
        <v>0</v>
      </c>
      <c r="E1504" s="1">
        <v>0</v>
      </c>
      <c r="F1504" s="1">
        <v>0</v>
      </c>
      <c r="G1504" s="2">
        <f t="shared" si="34"/>
        <v>112.1825</v>
      </c>
      <c r="H1504" s="2">
        <f t="shared" si="35"/>
        <v>0.3000000000001819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3530.44</v>
      </c>
      <c r="D1507" s="1">
        <v>0</v>
      </c>
      <c r="E1507" s="1">
        <v>0</v>
      </c>
      <c r="F1507" s="1">
        <v>0</v>
      </c>
      <c r="G1507" s="2">
        <f t="shared" si="34"/>
        <v>98.852320000000006</v>
      </c>
      <c r="H1507" s="2">
        <f t="shared" si="35"/>
        <v>0.44000000000005457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15473.3</v>
      </c>
      <c r="D1509" s="1">
        <v>0</v>
      </c>
      <c r="E1509" s="1">
        <v>0</v>
      </c>
      <c r="F1509" s="1">
        <v>0</v>
      </c>
      <c r="G1509" s="2">
        <f t="shared" si="34"/>
        <v>464.19899999999996</v>
      </c>
      <c r="H1509" s="2">
        <f t="shared" si="35"/>
        <v>0.2999999999992724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71004.320000000007</v>
      </c>
      <c r="D1510" s="1">
        <v>0</v>
      </c>
      <c r="E1510" s="1">
        <v>0</v>
      </c>
      <c r="F1510" s="1">
        <v>0</v>
      </c>
      <c r="G1510" s="2">
        <f t="shared" si="34"/>
        <v>2201.1339200000002</v>
      </c>
      <c r="H1510" s="2">
        <f t="shared" si="35"/>
        <v>0.32000000000698492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152199.6100000008</v>
      </c>
      <c r="D1517" s="1">
        <v>0</v>
      </c>
      <c r="E1517" s="1">
        <v>0</v>
      </c>
      <c r="F1517" s="1">
        <v>0</v>
      </c>
      <c r="G1517" s="2">
        <f t="shared" si="34"/>
        <v>5783.58518000003</v>
      </c>
      <c r="H1517" s="2">
        <f t="shared" si="35"/>
        <v>0.38999999919906259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152199.60999999999</v>
      </c>
      <c r="D1576" s="1">
        <v>0</v>
      </c>
      <c r="E1576" s="1">
        <v>0</v>
      </c>
      <c r="F1576" s="1">
        <v>0</v>
      </c>
      <c r="G1576" s="2">
        <f t="shared" si="34"/>
        <v>14763.362169999999</v>
      </c>
      <c r="H1576" s="2">
        <f t="shared" si="35"/>
        <v>0.39000000001396984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152199.60999999999</v>
      </c>
      <c r="D1578" s="1">
        <v>0</v>
      </c>
      <c r="E1578" s="1">
        <v>0</v>
      </c>
      <c r="F1578" s="1">
        <v>0</v>
      </c>
      <c r="G1578" s="2">
        <f t="shared" si="34"/>
        <v>15067.76139</v>
      </c>
      <c r="H1578" s="2">
        <f t="shared" si="35"/>
        <v>0.39000000001396984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4"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2942</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2143096.63</v>
      </c>
      <c r="I16" s="170">
        <f>'PR-RAS'!E6</f>
        <v>2191080.41</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1800851.81</v>
      </c>
      <c r="I17" s="170">
        <f>'PR-RAS'!E151</f>
        <v>2320598.73</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564974.01</v>
      </c>
      <c r="I18" s="170">
        <f>'PR-RAS'!E645</f>
        <v>369488.04999999993</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1196994.0900000003</v>
      </c>
      <c r="I20" s="173">
        <f>BILANCA!E7</f>
        <v>1211857.1099999999</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582330.30000000005</v>
      </c>
      <c r="I21" s="175">
        <f>BILANCA!E68</f>
        <v>582816.67000000004</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135914.38</v>
      </c>
      <c r="I22" s="175">
        <f>BILANCA!E176</f>
        <v>152199.60999999999</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1643410.01</v>
      </c>
      <c r="I23" s="177">
        <f>BILANCA!E237</f>
        <v>1642474.17</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1828696.69</v>
      </c>
      <c r="I28" s="179">
        <f>'RAS-funkcijski'!E141</f>
        <v>2365775.4500000002</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2012.34</v>
      </c>
      <c r="I29" s="173">
        <f>'P-VRIO'!E5</f>
        <v>19375.48</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2012.34</v>
      </c>
      <c r="I30" s="175">
        <f>'P-VRIO'!E22</f>
        <v>6858.75</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135914.38</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152199.6100000008</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152199.60999999999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2143096.63</v>
      </c>
      <c r="E6" s="51">
        <f>E7+E44+E50+E82+E106+E124+E133+E139</f>
        <v>2191080.41</v>
      </c>
      <c r="F6" s="52">
        <f t="shared" ref="F6:F131" si="0">IF(D6&lt;&gt;0,IF(E6/D6&gt;=100,"&gt;&gt;100",E6/D6*100),"-")</f>
        <v>102.23899283533473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201984.47999999998</v>
      </c>
      <c r="E50" s="51">
        <f>E51+E54+E59+E62+E65+E68+E71+E74+E77</f>
        <v>364226.97</v>
      </c>
      <c r="F50" s="52">
        <f t="shared" si="0"/>
        <v>180.32423580267158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37897.339999999997</v>
      </c>
      <c r="E54" s="51">
        <f t="shared" si="11"/>
        <v>210480.6</v>
      </c>
      <c r="F54" s="52">
        <f t="shared" si="0"/>
        <v>555.39676399451787</v>
      </c>
    </row>
    <row r="55" spans="1:6" ht="12.75" customHeight="1" x14ac:dyDescent="0.2">
      <c r="A55" s="53">
        <v>6321</v>
      </c>
      <c r="B55" s="86" t="s">
        <v>156</v>
      </c>
      <c r="C55" s="50" t="s">
        <v>157</v>
      </c>
      <c r="D55" s="242">
        <v>37897.339999999997</v>
      </c>
      <c r="E55" s="242"/>
      <c r="F55" s="52">
        <f t="shared" si="0"/>
        <v>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v>210480.6</v>
      </c>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13541.78</v>
      </c>
      <c r="E68" s="51">
        <f t="shared" si="15"/>
        <v>9800</v>
      </c>
      <c r="F68" s="52">
        <f t="shared" si="0"/>
        <v>72.368625099506858</v>
      </c>
    </row>
    <row r="69" spans="1:6" ht="12.75" customHeight="1" x14ac:dyDescent="0.2">
      <c r="A69" s="53" t="s">
        <v>184</v>
      </c>
      <c r="B69" s="85" t="s">
        <v>185</v>
      </c>
      <c r="C69" s="50" t="s">
        <v>184</v>
      </c>
      <c r="D69" s="242">
        <v>13541.78</v>
      </c>
      <c r="E69" s="242">
        <v>9800</v>
      </c>
      <c r="F69" s="52">
        <f t="shared" si="0"/>
        <v>72.368625099506858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150545.35999999999</v>
      </c>
      <c r="E77" s="51">
        <f t="shared" si="18"/>
        <v>143946.37</v>
      </c>
      <c r="F77" s="52">
        <f t="shared" si="0"/>
        <v>95.616610169851796</v>
      </c>
    </row>
    <row r="78" spans="1:6" ht="12.75" customHeight="1" x14ac:dyDescent="0.2">
      <c r="A78" s="53">
        <v>6391</v>
      </c>
      <c r="B78" s="85" t="s">
        <v>202</v>
      </c>
      <c r="C78" s="50" t="s">
        <v>203</v>
      </c>
      <c r="D78" s="242">
        <v>150545.35999999999</v>
      </c>
      <c r="E78" s="242">
        <v>143946.37</v>
      </c>
      <c r="F78" s="52">
        <f t="shared" si="0"/>
        <v>95.616610169851796</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1.05</v>
      </c>
      <c r="E82" s="51">
        <f t="shared" si="19"/>
        <v>3.48</v>
      </c>
      <c r="F82" s="52">
        <f t="shared" si="0"/>
        <v>331.42857142857139</v>
      </c>
    </row>
    <row r="83" spans="1:6" ht="12.75" customHeight="1" x14ac:dyDescent="0.2">
      <c r="A83" s="53">
        <v>641</v>
      </c>
      <c r="B83" s="85" t="s">
        <v>212</v>
      </c>
      <c r="C83" s="50" t="s">
        <v>213</v>
      </c>
      <c r="D83" s="51">
        <f t="shared" ref="D83:E83" si="20">SUM(D84:D90)</f>
        <v>1.05</v>
      </c>
      <c r="E83" s="51">
        <f t="shared" si="20"/>
        <v>3.48</v>
      </c>
      <c r="F83" s="52">
        <f t="shared" si="0"/>
        <v>331.42857142857139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1.05</v>
      </c>
      <c r="E85" s="242">
        <v>3.48</v>
      </c>
      <c r="F85" s="52">
        <f t="shared" si="0"/>
        <v>331.42857142857139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517753.59999999998</v>
      </c>
      <c r="E124" s="51">
        <f t="shared" si="27"/>
        <v>289963.50999999995</v>
      </c>
      <c r="F124" s="52">
        <f t="shared" si="0"/>
        <v>56.004151395567305</v>
      </c>
    </row>
    <row r="125" spans="1:6" ht="12.75" customHeight="1" x14ac:dyDescent="0.2">
      <c r="A125" s="53">
        <v>661</v>
      </c>
      <c r="B125" s="86" t="s">
        <v>296</v>
      </c>
      <c r="C125" s="50" t="s">
        <v>297</v>
      </c>
      <c r="D125" s="51">
        <f t="shared" ref="D125:E125" si="28">SUM(D126:D127)</f>
        <v>514553.59999999998</v>
      </c>
      <c r="E125" s="51">
        <f t="shared" si="28"/>
        <v>289963.50999999995</v>
      </c>
      <c r="F125" s="52">
        <f t="shared" si="0"/>
        <v>56.352440251122516</v>
      </c>
    </row>
    <row r="126" spans="1:6" ht="12.75" customHeight="1" x14ac:dyDescent="0.2">
      <c r="A126" s="53">
        <v>6614</v>
      </c>
      <c r="B126" s="86" t="s">
        <v>298</v>
      </c>
      <c r="C126" s="50" t="s">
        <v>299</v>
      </c>
      <c r="D126" s="242">
        <v>6848.85</v>
      </c>
      <c r="E126" s="242">
        <v>9818.7199999999993</v>
      </c>
      <c r="F126" s="52">
        <f t="shared" si="0"/>
        <v>143.36304635084721</v>
      </c>
    </row>
    <row r="127" spans="1:6" ht="12.75" customHeight="1" x14ac:dyDescent="0.2">
      <c r="A127" s="53">
        <v>6615</v>
      </c>
      <c r="B127" s="86" t="s">
        <v>300</v>
      </c>
      <c r="C127" s="50" t="s">
        <v>301</v>
      </c>
      <c r="D127" s="242">
        <v>507704.75</v>
      </c>
      <c r="E127" s="242">
        <v>280144.78999999998</v>
      </c>
      <c r="F127" s="52">
        <f t="shared" si="0"/>
        <v>55.178682098207666</v>
      </c>
    </row>
    <row r="128" spans="1:6" ht="24" x14ac:dyDescent="0.2">
      <c r="A128" s="53">
        <v>663</v>
      </c>
      <c r="B128" s="231" t="s">
        <v>302</v>
      </c>
      <c r="C128" s="50" t="s">
        <v>303</v>
      </c>
      <c r="D128" s="51">
        <f t="shared" ref="D128:E128" si="29">SUM(D129:D132)</f>
        <v>3200</v>
      </c>
      <c r="E128" s="51">
        <f t="shared" si="29"/>
        <v>0</v>
      </c>
      <c r="F128" s="52">
        <f t="shared" si="0"/>
        <v>0</v>
      </c>
    </row>
    <row r="129" spans="1:6" ht="12.75" customHeight="1" x14ac:dyDescent="0.2">
      <c r="A129" s="53">
        <v>6631</v>
      </c>
      <c r="B129" s="86" t="s">
        <v>304</v>
      </c>
      <c r="C129" s="50" t="s">
        <v>305</v>
      </c>
      <c r="D129" s="242">
        <v>2700</v>
      </c>
      <c r="E129" s="242"/>
      <c r="F129" s="52">
        <f t="shared" si="0"/>
        <v>0</v>
      </c>
    </row>
    <row r="130" spans="1:6" ht="12.75" customHeight="1" x14ac:dyDescent="0.2">
      <c r="A130" s="53">
        <v>6632</v>
      </c>
      <c r="B130" s="232" t="s">
        <v>306</v>
      </c>
      <c r="C130" s="50" t="s">
        <v>307</v>
      </c>
      <c r="D130" s="242">
        <v>500</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1423357.5</v>
      </c>
      <c r="E133" s="51">
        <f t="shared" si="30"/>
        <v>1536886.45</v>
      </c>
      <c r="F133" s="52">
        <f t="shared" ref="F133:F223" si="31">IF(D133&lt;&gt;0,IF(E133/D133&gt;=100,"&gt;&gt;100",E133/D133*100),"-")</f>
        <v>107.97613740750303</v>
      </c>
    </row>
    <row r="134" spans="1:6" ht="24" x14ac:dyDescent="0.2">
      <c r="A134" s="53">
        <v>671</v>
      </c>
      <c r="B134" s="232" t="s">
        <v>314</v>
      </c>
      <c r="C134" s="50" t="s">
        <v>315</v>
      </c>
      <c r="D134" s="51">
        <f t="shared" ref="D134:E134" si="32">SUM(D135:D137)</f>
        <v>1423357.5</v>
      </c>
      <c r="E134" s="51">
        <f t="shared" si="32"/>
        <v>1536886.45</v>
      </c>
      <c r="F134" s="52">
        <f t="shared" si="31"/>
        <v>107.97613740750303</v>
      </c>
    </row>
    <row r="135" spans="1:6" ht="12.75" customHeight="1" x14ac:dyDescent="0.2">
      <c r="A135" s="53">
        <v>6711</v>
      </c>
      <c r="B135" s="85" t="s">
        <v>316</v>
      </c>
      <c r="C135" s="50" t="s">
        <v>317</v>
      </c>
      <c r="D135" s="242">
        <v>1423357.5</v>
      </c>
      <c r="E135" s="242">
        <v>1536886.45</v>
      </c>
      <c r="F135" s="52">
        <f t="shared" si="31"/>
        <v>107.97613740750303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1800851.81</v>
      </c>
      <c r="E151" s="51">
        <f t="shared" si="35"/>
        <v>2320598.73</v>
      </c>
      <c r="F151" s="52">
        <f t="shared" si="31"/>
        <v>128.86117098108144</v>
      </c>
    </row>
    <row r="152" spans="1:6" ht="12.75" customHeight="1" x14ac:dyDescent="0.2">
      <c r="A152" s="53">
        <v>31</v>
      </c>
      <c r="B152" s="85" t="s">
        <v>349</v>
      </c>
      <c r="C152" s="50" t="s">
        <v>350</v>
      </c>
      <c r="D152" s="51">
        <f t="shared" ref="D152:E152" si="36">D153+D158+D159</f>
        <v>1414261.96</v>
      </c>
      <c r="E152" s="51">
        <f t="shared" si="36"/>
        <v>1700057.0200000003</v>
      </c>
      <c r="F152" s="52">
        <f t="shared" si="31"/>
        <v>120.20807092909438</v>
      </c>
    </row>
    <row r="153" spans="1:6" ht="12.75" customHeight="1" x14ac:dyDescent="0.2">
      <c r="A153" s="53">
        <v>311</v>
      </c>
      <c r="B153" s="85" t="s">
        <v>351</v>
      </c>
      <c r="C153" s="50" t="s">
        <v>352</v>
      </c>
      <c r="D153" s="51">
        <f t="shared" ref="D153:E153" si="37">SUM(D154:D157)</f>
        <v>1162056.95</v>
      </c>
      <c r="E153" s="51">
        <f t="shared" si="37"/>
        <v>1401908.2800000003</v>
      </c>
      <c r="F153" s="52">
        <f t="shared" si="31"/>
        <v>120.640238845437</v>
      </c>
    </row>
    <row r="154" spans="1:6" ht="12.75" customHeight="1" x14ac:dyDescent="0.2">
      <c r="A154" s="53">
        <v>3111</v>
      </c>
      <c r="B154" s="85" t="s">
        <v>353</v>
      </c>
      <c r="C154" s="50" t="s">
        <v>354</v>
      </c>
      <c r="D154" s="242">
        <v>1161755.1299999999</v>
      </c>
      <c r="E154" s="242">
        <v>1399333.12</v>
      </c>
      <c r="F154" s="52">
        <f t="shared" si="31"/>
        <v>120.44991959708413</v>
      </c>
    </row>
    <row r="155" spans="1:6" ht="12.75" customHeight="1" x14ac:dyDescent="0.2">
      <c r="A155" s="53">
        <v>3112</v>
      </c>
      <c r="B155" s="85" t="s">
        <v>355</v>
      </c>
      <c r="C155" s="50" t="s">
        <v>356</v>
      </c>
      <c r="D155" s="242">
        <v>301.82</v>
      </c>
      <c r="E155" s="242">
        <v>412.29</v>
      </c>
      <c r="F155" s="52">
        <f t="shared" si="31"/>
        <v>136.60128553442451</v>
      </c>
    </row>
    <row r="156" spans="1:6" ht="12.75" customHeight="1" x14ac:dyDescent="0.2">
      <c r="A156" s="53">
        <v>3113</v>
      </c>
      <c r="B156" s="85" t="s">
        <v>357</v>
      </c>
      <c r="C156" s="50" t="s">
        <v>358</v>
      </c>
      <c r="D156" s="242">
        <v>0</v>
      </c>
      <c r="E156" s="242">
        <v>2162.87</v>
      </c>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60312.51</v>
      </c>
      <c r="E158" s="242">
        <v>66735.33</v>
      </c>
      <c r="F158" s="52">
        <f t="shared" si="31"/>
        <v>110.64923346748461</v>
      </c>
    </row>
    <row r="159" spans="1:6" ht="12.75" customHeight="1" x14ac:dyDescent="0.2">
      <c r="A159" s="53">
        <v>313</v>
      </c>
      <c r="B159" s="85" t="s">
        <v>363</v>
      </c>
      <c r="C159" s="50" t="s">
        <v>364</v>
      </c>
      <c r="D159" s="51">
        <f t="shared" ref="D159:E159" si="38">SUM(D160:D162)</f>
        <v>191892.5</v>
      </c>
      <c r="E159" s="51">
        <f t="shared" si="38"/>
        <v>231413.41</v>
      </c>
      <c r="F159" s="52">
        <f t="shared" si="31"/>
        <v>120.595338535899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191892.5</v>
      </c>
      <c r="E161" s="242">
        <v>231396.59</v>
      </c>
      <c r="F161" s="52">
        <f t="shared" si="31"/>
        <v>120.58657321156376</v>
      </c>
    </row>
    <row r="162" spans="1:6" ht="12.75" customHeight="1" x14ac:dyDescent="0.2">
      <c r="A162" s="53">
        <v>3133</v>
      </c>
      <c r="B162" s="85" t="s">
        <v>368</v>
      </c>
      <c r="C162" s="50" t="s">
        <v>369</v>
      </c>
      <c r="D162" s="242">
        <v>0</v>
      </c>
      <c r="E162" s="242">
        <v>16.82</v>
      </c>
      <c r="F162" s="52" t="str">
        <f t="shared" si="31"/>
        <v>-</v>
      </c>
    </row>
    <row r="163" spans="1:6" ht="12.75" customHeight="1" x14ac:dyDescent="0.2">
      <c r="A163" s="53">
        <v>32</v>
      </c>
      <c r="B163" s="85" t="s">
        <v>370</v>
      </c>
      <c r="C163" s="50" t="s">
        <v>371</v>
      </c>
      <c r="D163" s="51">
        <f t="shared" ref="D163:E163" si="39">D164+D169+D177+D187+D188</f>
        <v>383064.24</v>
      </c>
      <c r="E163" s="51">
        <f t="shared" si="39"/>
        <v>611899.52</v>
      </c>
      <c r="F163" s="52">
        <f t="shared" si="31"/>
        <v>159.73809510383953</v>
      </c>
    </row>
    <row r="164" spans="1:6" ht="12.75" customHeight="1" x14ac:dyDescent="0.2">
      <c r="A164" s="53">
        <v>321</v>
      </c>
      <c r="B164" s="85" t="s">
        <v>372</v>
      </c>
      <c r="C164" s="50" t="s">
        <v>373</v>
      </c>
      <c r="D164" s="51">
        <f t="shared" ref="D164:E164" si="40">SUM(D165:D168)</f>
        <v>80740.340000000011</v>
      </c>
      <c r="E164" s="51">
        <f t="shared" si="40"/>
        <v>150131.64000000001</v>
      </c>
      <c r="F164" s="52">
        <f t="shared" si="31"/>
        <v>185.94377977600786</v>
      </c>
    </row>
    <row r="165" spans="1:6" ht="12.75" customHeight="1" x14ac:dyDescent="0.2">
      <c r="A165" s="53">
        <v>3211</v>
      </c>
      <c r="B165" s="85" t="s">
        <v>374</v>
      </c>
      <c r="C165" s="50" t="s">
        <v>375</v>
      </c>
      <c r="D165" s="242">
        <v>58671.91</v>
      </c>
      <c r="E165" s="242">
        <v>130682.36</v>
      </c>
      <c r="F165" s="52">
        <f t="shared" si="31"/>
        <v>222.73411586566723</v>
      </c>
    </row>
    <row r="166" spans="1:6" ht="12.75" customHeight="1" x14ac:dyDescent="0.2">
      <c r="A166" s="53">
        <v>3212</v>
      </c>
      <c r="B166" s="85" t="s">
        <v>376</v>
      </c>
      <c r="C166" s="50" t="s">
        <v>377</v>
      </c>
      <c r="D166" s="242">
        <v>14170.82</v>
      </c>
      <c r="E166" s="242">
        <v>11969.77</v>
      </c>
      <c r="F166" s="52">
        <f t="shared" si="31"/>
        <v>84.467730166638205</v>
      </c>
    </row>
    <row r="167" spans="1:6" ht="12.75" customHeight="1" x14ac:dyDescent="0.2">
      <c r="A167" s="53">
        <v>3213</v>
      </c>
      <c r="B167" s="85" t="s">
        <v>378</v>
      </c>
      <c r="C167" s="50" t="s">
        <v>379</v>
      </c>
      <c r="D167" s="242">
        <v>7897.61</v>
      </c>
      <c r="E167" s="242">
        <v>7479.51</v>
      </c>
      <c r="F167" s="52">
        <f t="shared" si="31"/>
        <v>94.705993332159991</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9051.8700000000008</v>
      </c>
      <c r="E169" s="51">
        <f t="shared" si="41"/>
        <v>15205.530000000002</v>
      </c>
      <c r="F169" s="52">
        <f t="shared" si="31"/>
        <v>167.9821959440425</v>
      </c>
    </row>
    <row r="170" spans="1:6" ht="12.75" customHeight="1" x14ac:dyDescent="0.2">
      <c r="A170" s="53">
        <v>3221</v>
      </c>
      <c r="B170" s="85" t="s">
        <v>384</v>
      </c>
      <c r="C170" s="50" t="s">
        <v>385</v>
      </c>
      <c r="D170" s="242">
        <v>6498.14</v>
      </c>
      <c r="E170" s="242">
        <v>7449.84</v>
      </c>
      <c r="F170" s="52">
        <f t="shared" si="31"/>
        <v>114.64572939333408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904.29</v>
      </c>
      <c r="E172" s="242">
        <v>873.04</v>
      </c>
      <c r="F172" s="52">
        <f t="shared" si="31"/>
        <v>96.544250185228179</v>
      </c>
    </row>
    <row r="173" spans="1:6" ht="12.75" customHeight="1" x14ac:dyDescent="0.2">
      <c r="A173" s="53">
        <v>3224</v>
      </c>
      <c r="B173" s="85" t="s">
        <v>390</v>
      </c>
      <c r="C173" s="50" t="s">
        <v>391</v>
      </c>
      <c r="D173" s="242">
        <v>0</v>
      </c>
      <c r="E173" s="242">
        <v>42.86</v>
      </c>
      <c r="F173" s="52" t="str">
        <f t="shared" si="31"/>
        <v>-</v>
      </c>
    </row>
    <row r="174" spans="1:6" ht="12.75" customHeight="1" x14ac:dyDescent="0.2">
      <c r="A174" s="53">
        <v>3225</v>
      </c>
      <c r="B174" s="85" t="s">
        <v>392</v>
      </c>
      <c r="C174" s="50" t="s">
        <v>393</v>
      </c>
      <c r="D174" s="242">
        <v>1649.44</v>
      </c>
      <c r="E174" s="242">
        <v>6839.79</v>
      </c>
      <c r="F174" s="52">
        <f t="shared" si="31"/>
        <v>414.67346493355313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264020.73</v>
      </c>
      <c r="E177" s="51">
        <f t="shared" si="42"/>
        <v>394734.11</v>
      </c>
      <c r="F177" s="52">
        <f t="shared" si="31"/>
        <v>149.50875637681935</v>
      </c>
    </row>
    <row r="178" spans="1:6" ht="12.75" customHeight="1" x14ac:dyDescent="0.2">
      <c r="A178" s="53">
        <v>3231</v>
      </c>
      <c r="B178" s="85" t="s">
        <v>400</v>
      </c>
      <c r="C178" s="50" t="s">
        <v>401</v>
      </c>
      <c r="D178" s="242">
        <v>11534.28</v>
      </c>
      <c r="E178" s="242">
        <v>17184.66</v>
      </c>
      <c r="F178" s="52">
        <f t="shared" si="31"/>
        <v>148.98771314724456</v>
      </c>
    </row>
    <row r="179" spans="1:6" ht="12.75" customHeight="1" x14ac:dyDescent="0.2">
      <c r="A179" s="53">
        <v>3232</v>
      </c>
      <c r="B179" s="85" t="s">
        <v>402</v>
      </c>
      <c r="C179" s="50" t="s">
        <v>403</v>
      </c>
      <c r="D179" s="242">
        <v>2924.12</v>
      </c>
      <c r="E179" s="242">
        <v>4289.2</v>
      </c>
      <c r="F179" s="52">
        <f t="shared" si="31"/>
        <v>146.68344664377659</v>
      </c>
    </row>
    <row r="180" spans="1:6" ht="12.75" customHeight="1" x14ac:dyDescent="0.2">
      <c r="A180" s="53">
        <v>3233</v>
      </c>
      <c r="B180" s="85" t="s">
        <v>404</v>
      </c>
      <c r="C180" s="50" t="s">
        <v>405</v>
      </c>
      <c r="D180" s="242">
        <v>3105.45</v>
      </c>
      <c r="E180" s="242">
        <v>4011.22</v>
      </c>
      <c r="F180" s="52">
        <f t="shared" si="31"/>
        <v>129.1671094366356</v>
      </c>
    </row>
    <row r="181" spans="1:6" ht="12.75" customHeight="1" x14ac:dyDescent="0.2">
      <c r="A181" s="53">
        <v>3234</v>
      </c>
      <c r="B181" s="85" t="s">
        <v>406</v>
      </c>
      <c r="C181" s="50" t="s">
        <v>407</v>
      </c>
      <c r="D181" s="242">
        <v>1733.43</v>
      </c>
      <c r="E181" s="242">
        <v>1732.08</v>
      </c>
      <c r="F181" s="52">
        <f t="shared" si="31"/>
        <v>99.922119727938238</v>
      </c>
    </row>
    <row r="182" spans="1:6" ht="12.75" customHeight="1" x14ac:dyDescent="0.2">
      <c r="A182" s="53">
        <v>3235</v>
      </c>
      <c r="B182" s="85" t="s">
        <v>408</v>
      </c>
      <c r="C182" s="50" t="s">
        <v>409</v>
      </c>
      <c r="D182" s="242">
        <v>93451.64</v>
      </c>
      <c r="E182" s="242">
        <v>105750.15</v>
      </c>
      <c r="F182" s="52">
        <f t="shared" si="31"/>
        <v>113.16029338810961</v>
      </c>
    </row>
    <row r="183" spans="1:6" ht="12.75" customHeight="1" x14ac:dyDescent="0.2">
      <c r="A183" s="53">
        <v>3236</v>
      </c>
      <c r="B183" s="85" t="s">
        <v>410</v>
      </c>
      <c r="C183" s="50" t="s">
        <v>411</v>
      </c>
      <c r="D183" s="242">
        <v>2198.9699999999998</v>
      </c>
      <c r="E183" s="242">
        <v>2826.64</v>
      </c>
      <c r="F183" s="52">
        <f t="shared" si="31"/>
        <v>128.54381824217703</v>
      </c>
    </row>
    <row r="184" spans="1:6" ht="12.75" customHeight="1" x14ac:dyDescent="0.2">
      <c r="A184" s="53">
        <v>3237</v>
      </c>
      <c r="B184" s="85" t="s">
        <v>412</v>
      </c>
      <c r="C184" s="50" t="s">
        <v>413</v>
      </c>
      <c r="D184" s="242">
        <v>62697.22</v>
      </c>
      <c r="E184" s="242">
        <v>169853.3</v>
      </c>
      <c r="F184" s="52">
        <f t="shared" si="31"/>
        <v>270.91041676170011</v>
      </c>
    </row>
    <row r="185" spans="1:6" ht="12.75" customHeight="1" x14ac:dyDescent="0.2">
      <c r="A185" s="53">
        <v>3238</v>
      </c>
      <c r="B185" s="85" t="s">
        <v>414</v>
      </c>
      <c r="C185" s="50" t="s">
        <v>415</v>
      </c>
      <c r="D185" s="242">
        <v>12376.42</v>
      </c>
      <c r="E185" s="242">
        <v>13700.42</v>
      </c>
      <c r="F185" s="52">
        <f t="shared" si="31"/>
        <v>110.69776235777388</v>
      </c>
    </row>
    <row r="186" spans="1:6" ht="12.75" customHeight="1" x14ac:dyDescent="0.2">
      <c r="A186" s="53">
        <v>3239</v>
      </c>
      <c r="B186" s="85" t="s">
        <v>416</v>
      </c>
      <c r="C186" s="50" t="s">
        <v>417</v>
      </c>
      <c r="D186" s="242">
        <v>73999.199999999997</v>
      </c>
      <c r="E186" s="242">
        <v>75386.44</v>
      </c>
      <c r="F186" s="52">
        <f t="shared" si="31"/>
        <v>101.87466891533963</v>
      </c>
    </row>
    <row r="187" spans="1:6" ht="12.75" customHeight="1" x14ac:dyDescent="0.2">
      <c r="A187" s="53">
        <v>324</v>
      </c>
      <c r="B187" s="85" t="s">
        <v>418</v>
      </c>
      <c r="C187" s="50" t="s">
        <v>419</v>
      </c>
      <c r="D187" s="242">
        <v>10188.73</v>
      </c>
      <c r="E187" s="242">
        <v>23464.79</v>
      </c>
      <c r="F187" s="52">
        <f t="shared" si="31"/>
        <v>230.30142127625331</v>
      </c>
    </row>
    <row r="188" spans="1:6" ht="12.75" customHeight="1" x14ac:dyDescent="0.2">
      <c r="A188" s="53">
        <v>329</v>
      </c>
      <c r="B188" s="85" t="s">
        <v>420</v>
      </c>
      <c r="C188" s="50" t="s">
        <v>421</v>
      </c>
      <c r="D188" s="51">
        <f t="shared" ref="D188:E188" si="43">SUM(D189:D195)</f>
        <v>19062.570000000003</v>
      </c>
      <c r="E188" s="51">
        <f t="shared" si="43"/>
        <v>28363.45</v>
      </c>
      <c r="F188" s="52">
        <f t="shared" si="31"/>
        <v>148.79132247120924</v>
      </c>
    </row>
    <row r="189" spans="1:6" ht="12.75" customHeight="1" x14ac:dyDescent="0.2">
      <c r="A189" s="53">
        <v>3291</v>
      </c>
      <c r="B189" s="232" t="s">
        <v>422</v>
      </c>
      <c r="C189" s="50" t="s">
        <v>423</v>
      </c>
      <c r="D189" s="242">
        <v>4424.01</v>
      </c>
      <c r="E189" s="242">
        <v>9286.6</v>
      </c>
      <c r="F189" s="52">
        <f t="shared" si="31"/>
        <v>209.91363039414469</v>
      </c>
    </row>
    <row r="190" spans="1:6" ht="12.75" customHeight="1" x14ac:dyDescent="0.2">
      <c r="A190" s="53">
        <v>3292</v>
      </c>
      <c r="B190" s="85" t="s">
        <v>424</v>
      </c>
      <c r="C190" s="50" t="s">
        <v>425</v>
      </c>
      <c r="D190" s="242">
        <v>2163.54</v>
      </c>
      <c r="E190" s="242">
        <v>3405.1</v>
      </c>
      <c r="F190" s="52">
        <f t="shared" si="31"/>
        <v>157.38558103848322</v>
      </c>
    </row>
    <row r="191" spans="1:6" ht="12.75" customHeight="1" x14ac:dyDescent="0.2">
      <c r="A191" s="53">
        <v>3293</v>
      </c>
      <c r="B191" s="85" t="s">
        <v>426</v>
      </c>
      <c r="C191" s="50" t="s">
        <v>427</v>
      </c>
      <c r="D191" s="242">
        <v>7897.39</v>
      </c>
      <c r="E191" s="242">
        <v>10730.68</v>
      </c>
      <c r="F191" s="52">
        <f t="shared" si="31"/>
        <v>135.87628317710028</v>
      </c>
    </row>
    <row r="192" spans="1:6" ht="12.75" customHeight="1" x14ac:dyDescent="0.2">
      <c r="A192" s="53">
        <v>3294</v>
      </c>
      <c r="B192" s="85" t="s">
        <v>428</v>
      </c>
      <c r="C192" s="50" t="s">
        <v>429</v>
      </c>
      <c r="D192" s="242">
        <v>1426.26</v>
      </c>
      <c r="E192" s="242">
        <v>2399.52</v>
      </c>
      <c r="F192" s="52">
        <f t="shared" si="31"/>
        <v>168.23861007109505</v>
      </c>
    </row>
    <row r="193" spans="1:6" ht="12.75" customHeight="1" x14ac:dyDescent="0.2">
      <c r="A193" s="53">
        <v>3295</v>
      </c>
      <c r="B193" s="85" t="s">
        <v>430</v>
      </c>
      <c r="C193" s="50" t="s">
        <v>431</v>
      </c>
      <c r="D193" s="242">
        <v>1957.65</v>
      </c>
      <c r="E193" s="242">
        <v>1029.5999999999999</v>
      </c>
      <c r="F193" s="52">
        <f t="shared" si="31"/>
        <v>52.593670983066417</v>
      </c>
    </row>
    <row r="194" spans="1:6" ht="12.75" customHeight="1" x14ac:dyDescent="0.2">
      <c r="A194" s="53" t="s">
        <v>432</v>
      </c>
      <c r="B194" s="85" t="s">
        <v>433</v>
      </c>
      <c r="C194" s="50" t="s">
        <v>432</v>
      </c>
      <c r="D194" s="242">
        <v>0</v>
      </c>
      <c r="E194" s="242">
        <v>641.25</v>
      </c>
      <c r="F194" s="52" t="str">
        <f t="shared" si="31"/>
        <v>-</v>
      </c>
    </row>
    <row r="195" spans="1:6" ht="12.75" customHeight="1" x14ac:dyDescent="0.2">
      <c r="A195" s="53">
        <v>3299</v>
      </c>
      <c r="B195" s="85" t="s">
        <v>434</v>
      </c>
      <c r="C195" s="50" t="s">
        <v>435</v>
      </c>
      <c r="D195" s="242">
        <v>1193.72</v>
      </c>
      <c r="E195" s="242">
        <v>870.7</v>
      </c>
      <c r="F195" s="52">
        <f t="shared" si="31"/>
        <v>72.940052943738891</v>
      </c>
    </row>
    <row r="196" spans="1:6" ht="12.75" customHeight="1" x14ac:dyDescent="0.2">
      <c r="A196" s="53">
        <v>34</v>
      </c>
      <c r="B196" s="232" t="s">
        <v>436</v>
      </c>
      <c r="C196" s="50" t="s">
        <v>437</v>
      </c>
      <c r="D196" s="51">
        <f t="shared" ref="D196:E196" si="44">D197+D202+D210</f>
        <v>2643</v>
      </c>
      <c r="E196" s="51">
        <f t="shared" si="44"/>
        <v>5111.75</v>
      </c>
      <c r="F196" s="52">
        <f t="shared" si="31"/>
        <v>193.40711312902005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2643</v>
      </c>
      <c r="E210" s="51">
        <f t="shared" si="47"/>
        <v>5111.75</v>
      </c>
      <c r="F210" s="52">
        <f t="shared" si="31"/>
        <v>193.40711312902005</v>
      </c>
    </row>
    <row r="211" spans="1:6" ht="12.75" customHeight="1" x14ac:dyDescent="0.2">
      <c r="A211" s="53">
        <v>3431</v>
      </c>
      <c r="B211" s="232" t="s">
        <v>466</v>
      </c>
      <c r="C211" s="50" t="s">
        <v>467</v>
      </c>
      <c r="D211" s="242">
        <v>2643</v>
      </c>
      <c r="E211" s="242">
        <v>4606.8900000000003</v>
      </c>
      <c r="F211" s="52">
        <f t="shared" si="31"/>
        <v>174.30533484676505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504.86</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882.61</v>
      </c>
      <c r="E252" s="51">
        <f t="shared" si="63"/>
        <v>3530.44</v>
      </c>
      <c r="F252" s="52">
        <f t="shared" ref="F252:F258" si="64">IF(D252&lt;&gt;0,IF(E252/D252&gt;=100,"&gt;&gt;100",E252/D252*100),"-")</f>
        <v>400</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882.61</v>
      </c>
      <c r="E259" s="51">
        <f t="shared" si="66"/>
        <v>3530.44</v>
      </c>
      <c r="F259" s="52">
        <f t="shared" ref="F259:F262" si="67">IF(D259&lt;&gt;0,IF(E259/D259&gt;=100,"&gt;&gt;100",E259/D259*100),"-")</f>
        <v>400</v>
      </c>
    </row>
    <row r="260" spans="1:6" ht="12.75" customHeight="1" x14ac:dyDescent="0.2">
      <c r="A260" s="53">
        <v>3721</v>
      </c>
      <c r="B260" s="85" t="s">
        <v>560</v>
      </c>
      <c r="C260" s="50" t="s">
        <v>561</v>
      </c>
      <c r="D260" s="242">
        <v>882.61</v>
      </c>
      <c r="E260" s="242">
        <v>3530.44</v>
      </c>
      <c r="F260" s="52">
        <f t="shared" si="67"/>
        <v>400</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125350.27</v>
      </c>
      <c r="E285" s="242">
        <v>131981.62</v>
      </c>
      <c r="F285" s="52">
        <f t="shared" ref="F285:F296" si="76">IF(D285&lt;&gt;0,IF(E285/D285&gt;=100,"&gt;&gt;100",E285/D285*100),"-")</f>
        <v>105.29025585664873</v>
      </c>
    </row>
    <row r="286" spans="1:6" ht="12.75" customHeight="1" x14ac:dyDescent="0.2">
      <c r="A286" s="53" t="s">
        <v>609</v>
      </c>
      <c r="B286" s="85" t="s">
        <v>612</v>
      </c>
      <c r="C286" s="50" t="s">
        <v>613</v>
      </c>
      <c r="D286" s="242">
        <v>131372.54999999999</v>
      </c>
      <c r="E286" s="242">
        <v>157967.67000000001</v>
      </c>
      <c r="F286" s="52">
        <f t="shared" si="76"/>
        <v>120.24404641608923</v>
      </c>
    </row>
    <row r="287" spans="1:6" ht="12.75" customHeight="1" x14ac:dyDescent="0.2">
      <c r="A287" s="53" t="s">
        <v>609</v>
      </c>
      <c r="B287" s="85" t="s">
        <v>614</v>
      </c>
      <c r="C287" s="50" t="s">
        <v>615</v>
      </c>
      <c r="D287" s="51">
        <f t="shared" ref="D287:E287" si="77">IF(D286&gt;=D285,D286-D285,0)</f>
        <v>6022.2799999999843</v>
      </c>
      <c r="E287" s="51">
        <f t="shared" si="77"/>
        <v>25986.050000000017</v>
      </c>
      <c r="F287" s="52">
        <f t="shared" si="76"/>
        <v>431.4985354384068</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1794829.53</v>
      </c>
      <c r="E289" s="51">
        <f t="shared" si="79"/>
        <v>2294612.6800000002</v>
      </c>
      <c r="F289" s="52">
        <f t="shared" si="76"/>
        <v>127.84571691329371</v>
      </c>
    </row>
    <row r="290" spans="1:6" ht="12.75" customHeight="1" x14ac:dyDescent="0.2">
      <c r="A290" s="53" t="s">
        <v>609</v>
      </c>
      <c r="B290" s="85" t="s">
        <v>620</v>
      </c>
      <c r="C290" s="50" t="s">
        <v>621</v>
      </c>
      <c r="D290" s="51">
        <f>IF(D6&gt;=D289,D6-D289,0)</f>
        <v>348267.09999999986</v>
      </c>
      <c r="E290" s="51">
        <f>IF(E6&gt;=E289,E6-E289,0)</f>
        <v>0</v>
      </c>
      <c r="F290" s="52">
        <f t="shared" si="76"/>
        <v>0</v>
      </c>
    </row>
    <row r="291" spans="1:6" ht="12.75" customHeight="1" x14ac:dyDescent="0.2">
      <c r="A291" s="53" t="s">
        <v>609</v>
      </c>
      <c r="B291" s="85" t="s">
        <v>622</v>
      </c>
      <c r="C291" s="50" t="s">
        <v>623</v>
      </c>
      <c r="D291" s="51">
        <f>IF(D289&gt;=D6,D289-D6,0)</f>
        <v>0</v>
      </c>
      <c r="E291" s="51">
        <f>IF(E289&gt;=E6,E289-E6,0)</f>
        <v>103532.27000000002</v>
      </c>
      <c r="F291" s="52" t="str">
        <f t="shared" si="76"/>
        <v>-</v>
      </c>
    </row>
    <row r="292" spans="1:6" ht="12.75" customHeight="1" x14ac:dyDescent="0.2">
      <c r="A292" s="53">
        <v>92211</v>
      </c>
      <c r="B292" s="85" t="s">
        <v>624</v>
      </c>
      <c r="C292" s="50" t="s">
        <v>625</v>
      </c>
      <c r="D292" s="242">
        <v>250574.07</v>
      </c>
      <c r="E292" s="242">
        <v>544183.09</v>
      </c>
      <c r="F292" s="52">
        <f t="shared" si="76"/>
        <v>217.17454244168201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11515.64</v>
      </c>
      <c r="E294" s="242">
        <v>219096.68</v>
      </c>
      <c r="F294" s="52">
        <f t="shared" si="76"/>
        <v>1902.6009844003461</v>
      </c>
    </row>
    <row r="295" spans="1:6" ht="24" x14ac:dyDescent="0.2">
      <c r="A295" s="53">
        <v>9661</v>
      </c>
      <c r="B295" s="85" t="s">
        <v>630</v>
      </c>
      <c r="C295" s="50" t="s">
        <v>631</v>
      </c>
      <c r="D295" s="242">
        <v>11515.64</v>
      </c>
      <c r="E295" s="242">
        <v>219096.68</v>
      </c>
      <c r="F295" s="52">
        <f t="shared" si="76"/>
        <v>1902.6009844003461</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33867.160000000003</v>
      </c>
      <c r="E350" s="51">
        <f t="shared" si="95"/>
        <v>71162.76999999999</v>
      </c>
      <c r="F350" s="52">
        <f t="shared" si="81"/>
        <v>210.12322851989947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33867.160000000003</v>
      </c>
      <c r="E363" s="51">
        <f t="shared" si="99"/>
        <v>71162.76999999999</v>
      </c>
      <c r="F363" s="52">
        <f t="shared" si="81"/>
        <v>210.12322851989947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18412.940000000002</v>
      </c>
      <c r="E369" s="51">
        <f t="shared" si="101"/>
        <v>67551.049999999988</v>
      </c>
      <c r="F369" s="52">
        <f t="shared" si="81"/>
        <v>366.86726834497898</v>
      </c>
    </row>
    <row r="370" spans="1:6" ht="12.75" customHeight="1" x14ac:dyDescent="0.2">
      <c r="A370" s="53">
        <v>4221</v>
      </c>
      <c r="B370" s="85" t="s">
        <v>675</v>
      </c>
      <c r="C370" s="50" t="s">
        <v>767</v>
      </c>
      <c r="D370" s="242">
        <v>8181.33</v>
      </c>
      <c r="E370" s="242">
        <v>36106.379999999997</v>
      </c>
      <c r="F370" s="52">
        <f t="shared" si="81"/>
        <v>441.32653248310481</v>
      </c>
    </row>
    <row r="371" spans="1:6" ht="12.75" customHeight="1" x14ac:dyDescent="0.2">
      <c r="A371" s="53">
        <v>4222</v>
      </c>
      <c r="B371" s="85" t="s">
        <v>768</v>
      </c>
      <c r="C371" s="50" t="s">
        <v>769</v>
      </c>
      <c r="D371" s="242">
        <v>504.99</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9726.6200000000008</v>
      </c>
      <c r="E374" s="242">
        <v>31444.67</v>
      </c>
      <c r="F374" s="52">
        <f t="shared" si="81"/>
        <v>323.2846559236404</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957.97</v>
      </c>
      <c r="E383" s="51">
        <f t="shared" si="103"/>
        <v>3611.72</v>
      </c>
      <c r="F383" s="52">
        <f t="shared" si="81"/>
        <v>377.01806945937761</v>
      </c>
    </row>
    <row r="384" spans="1:6" ht="12.75" customHeight="1" x14ac:dyDescent="0.2">
      <c r="A384" s="53">
        <v>4241</v>
      </c>
      <c r="B384" s="85" t="s">
        <v>784</v>
      </c>
      <c r="C384" s="50" t="s">
        <v>785</v>
      </c>
      <c r="D384" s="242">
        <v>957.97</v>
      </c>
      <c r="E384" s="242">
        <v>3611.72</v>
      </c>
      <c r="F384" s="52">
        <f t="shared" si="81"/>
        <v>377.01806945937761</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14496.25</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14496.25</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33867.160000000003</v>
      </c>
      <c r="E408" s="51">
        <f t="shared" si="111"/>
        <v>71162.76999999999</v>
      </c>
      <c r="F408" s="52">
        <f t="shared" si="81"/>
        <v>210.12322851989947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2143096.63</v>
      </c>
      <c r="E412" s="51">
        <f>E6+E298</f>
        <v>2191080.41</v>
      </c>
      <c r="F412" s="52">
        <f t="shared" si="81"/>
        <v>102.23899283533473</v>
      </c>
    </row>
    <row r="413" spans="1:6" ht="12.75" customHeight="1" x14ac:dyDescent="0.2">
      <c r="A413" s="53" t="s">
        <v>609</v>
      </c>
      <c r="B413" s="85" t="s">
        <v>832</v>
      </c>
      <c r="C413" s="50" t="s">
        <v>833</v>
      </c>
      <c r="D413" s="51">
        <f t="shared" ref="D413:E413" si="112">D289+D350</f>
        <v>1828696.69</v>
      </c>
      <c r="E413" s="51">
        <f t="shared" si="112"/>
        <v>2365775.4500000002</v>
      </c>
      <c r="F413" s="52">
        <f t="shared" si="81"/>
        <v>129.36948280909286</v>
      </c>
    </row>
    <row r="414" spans="1:6" ht="12.75" customHeight="1" x14ac:dyDescent="0.2">
      <c r="A414" s="53" t="s">
        <v>609</v>
      </c>
      <c r="B414" s="85" t="s">
        <v>834</v>
      </c>
      <c r="C414" s="50" t="s">
        <v>835</v>
      </c>
      <c r="D414" s="51">
        <f t="shared" ref="D414:E414" si="113">IF(D412&gt;=D413,D412-D413,0)</f>
        <v>314399.93999999994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174695.04000000004</v>
      </c>
      <c r="F415" s="52" t="str">
        <f t="shared" si="81"/>
        <v>-</v>
      </c>
    </row>
    <row r="416" spans="1:6" ht="12.75" customHeight="1" x14ac:dyDescent="0.2">
      <c r="A416" s="60" t="s">
        <v>838</v>
      </c>
      <c r="B416" s="232" t="s">
        <v>839</v>
      </c>
      <c r="C416" s="61" t="s">
        <v>840</v>
      </c>
      <c r="D416" s="51">
        <f t="shared" ref="D416:E416" si="115">IF(D292-D293+D409-D410&gt;=0,D292-D293+D409-D410,0)</f>
        <v>250574.07</v>
      </c>
      <c r="E416" s="51">
        <f t="shared" si="115"/>
        <v>544183.09</v>
      </c>
      <c r="F416" s="52">
        <f t="shared" si="81"/>
        <v>217.17454244168201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11515.64</v>
      </c>
      <c r="E418" s="62">
        <f t="shared" si="117"/>
        <v>219096.68</v>
      </c>
      <c r="F418" s="57">
        <f t="shared" si="81"/>
        <v>1902.6009844003461</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2143096.63</v>
      </c>
      <c r="E639" s="51">
        <f t="shared" si="180"/>
        <v>2191080.41</v>
      </c>
      <c r="F639" s="52">
        <f t="shared" si="119"/>
        <v>102.23899283533473</v>
      </c>
    </row>
    <row r="640" spans="1:6" ht="12.75" customHeight="1" x14ac:dyDescent="0.2">
      <c r="A640" s="53" t="s">
        <v>609</v>
      </c>
      <c r="B640" s="85" t="s">
        <v>1278</v>
      </c>
      <c r="C640" s="50" t="s">
        <v>1279</v>
      </c>
      <c r="D640" s="51">
        <f t="shared" ref="D640:E640" si="181">D413+D528</f>
        <v>1828696.69</v>
      </c>
      <c r="E640" s="51">
        <f t="shared" si="181"/>
        <v>2365775.4500000002</v>
      </c>
      <c r="F640" s="52">
        <f t="shared" si="119"/>
        <v>129.36948280909286</v>
      </c>
    </row>
    <row r="641" spans="1:6" ht="12.75" customHeight="1" x14ac:dyDescent="0.2">
      <c r="A641" s="53" t="s">
        <v>609</v>
      </c>
      <c r="B641" s="85" t="s">
        <v>1280</v>
      </c>
      <c r="C641" s="50" t="s">
        <v>1281</v>
      </c>
      <c r="D641" s="51">
        <f t="shared" ref="D641:E641" si="182">IF(D639&gt;=D640,D639-D640,0)</f>
        <v>314399.93999999994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174695.04000000004</v>
      </c>
      <c r="F642" s="52" t="str">
        <f t="shared" si="119"/>
        <v>-</v>
      </c>
    </row>
    <row r="643" spans="1:6" ht="24" x14ac:dyDescent="0.2">
      <c r="A643" s="60" t="s">
        <v>1284</v>
      </c>
      <c r="B643" s="85" t="s">
        <v>1285</v>
      </c>
      <c r="C643" s="61" t="s">
        <v>1284</v>
      </c>
      <c r="D643" s="51">
        <f t="shared" ref="D643:E643" si="184">IF(D416-D417+D637-D638&gt;=0,D416-D417+D637-D638,0)</f>
        <v>250574.07</v>
      </c>
      <c r="E643" s="51">
        <f t="shared" si="184"/>
        <v>544183.09</v>
      </c>
      <c r="F643" s="52">
        <f t="shared" si="119"/>
        <v>217.17454244168201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564974.01</v>
      </c>
      <c r="E645" s="51">
        <f t="shared" si="186"/>
        <v>369488.04999999993</v>
      </c>
      <c r="F645" s="52">
        <f t="shared" si="119"/>
        <v>65.399123403924349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116529.28</v>
      </c>
      <c r="E647" s="243">
        <v>127927.88</v>
      </c>
      <c r="F647" s="57">
        <f t="shared" si="119"/>
        <v>109.78174755735211</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123514.73</v>
      </c>
      <c r="E649" s="242">
        <v>444938.65</v>
      </c>
      <c r="F649" s="52">
        <f t="shared" ref="F649:F724" si="188">IF(D649&lt;&gt;0,IF(E649/D649&gt;=100,"&gt;&gt;100",E649/D649*100),"-")</f>
        <v>360.23124529357756</v>
      </c>
    </row>
    <row r="650" spans="1:6" ht="12.75" customHeight="1" x14ac:dyDescent="0.2">
      <c r="A650" s="53" t="s">
        <v>1297</v>
      </c>
      <c r="B650" s="85" t="s">
        <v>1298</v>
      </c>
      <c r="C650" s="50" t="s">
        <v>1297</v>
      </c>
      <c r="D650" s="242">
        <v>924075.39</v>
      </c>
      <c r="E650" s="242">
        <v>851869.37</v>
      </c>
      <c r="F650" s="52">
        <f t="shared" si="188"/>
        <v>92.186133211490457</v>
      </c>
    </row>
    <row r="651" spans="1:6" ht="12.75" customHeight="1" x14ac:dyDescent="0.2">
      <c r="A651" s="53" t="s">
        <v>1299</v>
      </c>
      <c r="B651" s="85" t="s">
        <v>1300</v>
      </c>
      <c r="C651" s="50" t="s">
        <v>1299</v>
      </c>
      <c r="D651" s="242">
        <v>602651.47</v>
      </c>
      <c r="E651" s="242">
        <v>1063950.27</v>
      </c>
      <c r="F651" s="52">
        <f t="shared" si="188"/>
        <v>176.54487261103006</v>
      </c>
    </row>
    <row r="652" spans="1:6" ht="24" x14ac:dyDescent="0.2">
      <c r="A652" s="53">
        <v>11</v>
      </c>
      <c r="B652" s="85" t="s">
        <v>1301</v>
      </c>
      <c r="C652" s="50" t="s">
        <v>1302</v>
      </c>
      <c r="D652" s="51">
        <f t="shared" ref="D652:E652" si="189">+D649+D650-D651</f>
        <v>444938.65</v>
      </c>
      <c r="E652" s="51">
        <f t="shared" si="189"/>
        <v>232857.75</v>
      </c>
      <c r="F652" s="52">
        <f t="shared" si="188"/>
        <v>52.334799415604827</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40</v>
      </c>
      <c r="E654" s="262">
        <v>41</v>
      </c>
      <c r="F654" s="52">
        <f t="shared" si="188"/>
        <v>102.49999999999999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39</v>
      </c>
      <c r="E656" s="262">
        <v>38</v>
      </c>
      <c r="F656" s="52">
        <f t="shared" si="188"/>
        <v>97.435897435897431</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13541.78</v>
      </c>
      <c r="E676" s="242">
        <v>9800</v>
      </c>
      <c r="F676" s="52">
        <f t="shared" si="188"/>
        <v>72.368625099506858</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7001.69</v>
      </c>
      <c r="E716" s="242">
        <v>2342.3000000000002</v>
      </c>
      <c r="F716" s="52">
        <f t="shared" si="188"/>
        <v>33.453351976451408</v>
      </c>
    </row>
    <row r="717" spans="1:6" ht="12.75" customHeight="1" x14ac:dyDescent="0.2">
      <c r="A717" s="53">
        <v>31215</v>
      </c>
      <c r="B717" s="85" t="s">
        <v>1414</v>
      </c>
      <c r="C717" s="50" t="s">
        <v>1415</v>
      </c>
      <c r="D717" s="242">
        <v>1018.52</v>
      </c>
      <c r="E717" s="242">
        <v>1765.72</v>
      </c>
      <c r="F717" s="52">
        <f t="shared" si="188"/>
        <v>173.36134783803951</v>
      </c>
    </row>
    <row r="718" spans="1:6" ht="12.75" customHeight="1" x14ac:dyDescent="0.2">
      <c r="A718" s="53">
        <v>32121</v>
      </c>
      <c r="B718" s="85" t="s">
        <v>1416</v>
      </c>
      <c r="C718" s="50" t="s">
        <v>1417</v>
      </c>
      <c r="D718" s="242">
        <v>14170.82</v>
      </c>
      <c r="E718" s="242">
        <v>11969.77</v>
      </c>
      <c r="F718" s="52">
        <f t="shared" si="188"/>
        <v>84.467730166638205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2198.9699999999998</v>
      </c>
      <c r="E720" s="242">
        <v>2826.64</v>
      </c>
      <c r="F720" s="52">
        <f t="shared" si="188"/>
        <v>128.54381824217703</v>
      </c>
    </row>
    <row r="721" spans="1:6" ht="12.75" customHeight="1" x14ac:dyDescent="0.2">
      <c r="A721" s="53" t="s">
        <v>1422</v>
      </c>
      <c r="B721" s="85" t="s">
        <v>1423</v>
      </c>
      <c r="C721" s="50" t="s">
        <v>1422</v>
      </c>
      <c r="D721" s="242">
        <v>20593.29</v>
      </c>
      <c r="E721" s="242">
        <v>107025.05</v>
      </c>
      <c r="F721" s="52">
        <f t="shared" si="188"/>
        <v>519.7083613157489</v>
      </c>
    </row>
    <row r="722" spans="1:6" ht="12.75" customHeight="1" x14ac:dyDescent="0.2">
      <c r="A722" s="53" t="s">
        <v>1424</v>
      </c>
      <c r="B722" s="85" t="s">
        <v>1425</v>
      </c>
      <c r="C722" s="50" t="s">
        <v>1424</v>
      </c>
      <c r="D722" s="242">
        <v>9440.92</v>
      </c>
      <c r="E722" s="242">
        <v>5381.81</v>
      </c>
      <c r="F722" s="52">
        <f t="shared" si="188"/>
        <v>57.005143566516821</v>
      </c>
    </row>
    <row r="723" spans="1:6" ht="12.75" customHeight="1" x14ac:dyDescent="0.2">
      <c r="A723" s="53" t="s">
        <v>1426</v>
      </c>
      <c r="B723" s="85" t="s">
        <v>1427</v>
      </c>
      <c r="C723" s="50" t="s">
        <v>1426</v>
      </c>
      <c r="D723" s="242">
        <v>32663.01</v>
      </c>
      <c r="E723" s="242">
        <v>30975.26</v>
      </c>
      <c r="F723" s="52">
        <f t="shared" si="188"/>
        <v>94.832839961779385</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4025.85</v>
      </c>
      <c r="E725" s="242">
        <v>9286.6</v>
      </c>
      <c r="F725" s="52">
        <f t="shared" ref="F725:F979" si="190">IF(D725&lt;&gt;0,IF(E725/D725&gt;=100,"&gt;&gt;100",E725/D725*100),"-")</f>
        <v>230.67426754598409</v>
      </c>
    </row>
    <row r="726" spans="1:6" ht="12.75" customHeight="1" x14ac:dyDescent="0.2">
      <c r="A726" s="53" t="s">
        <v>1432</v>
      </c>
      <c r="B726" s="85" t="s">
        <v>1433</v>
      </c>
      <c r="C726" s="50" t="s">
        <v>1432</v>
      </c>
      <c r="D726" s="242">
        <v>2163.54</v>
      </c>
      <c r="E726" s="242">
        <v>3405.1</v>
      </c>
      <c r="F726" s="52">
        <f t="shared" si="190"/>
        <v>157.38558103848322</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882.61</v>
      </c>
      <c r="E816" s="242"/>
      <c r="F816" s="52">
        <f t="shared" si="190"/>
        <v>0</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v>3530.44</v>
      </c>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9" workbookViewId="0">
      <selection activeCell="E56" sqref="E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1779324.3900000004</v>
      </c>
      <c r="E6" s="229">
        <f t="shared" si="0"/>
        <v>1794673.7799999998</v>
      </c>
      <c r="F6" s="230">
        <f t="shared" ref="F6:F260" si="1">IF(D6&gt;0,IF(E6/D6&gt;=100,"&gt;&gt;100",E6/D6*100),"-")</f>
        <v>100.86265270606442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1196994.0900000003</v>
      </c>
      <c r="E7" s="104">
        <f t="shared" si="2"/>
        <v>1211857.1099999999</v>
      </c>
      <c r="F7" s="93">
        <f t="shared" si="1"/>
        <v>101.2416953537339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1100.7400000000016</v>
      </c>
      <c r="E8" s="104">
        <f>E9+E10-E11</f>
        <v>569.32000000000153</v>
      </c>
      <c r="F8" s="93">
        <f t="shared" si="1"/>
        <v>51.721569126224246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16324.29</v>
      </c>
      <c r="E10" s="247">
        <v>16324.29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15223.55</v>
      </c>
      <c r="E11" s="247">
        <v>15754.97</v>
      </c>
      <c r="F11" s="93">
        <f t="shared" si="1"/>
        <v>103.49077580459223</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1035074.1100000001</v>
      </c>
      <c r="E12" s="104">
        <f t="shared" si="3"/>
        <v>1023066.6</v>
      </c>
      <c r="F12" s="93">
        <f t="shared" si="1"/>
        <v>98.839937171262051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629922.35</v>
      </c>
      <c r="E13" s="104">
        <f t="shared" si="4"/>
        <v>594926.65999999992</v>
      </c>
      <c r="F13" s="93">
        <f t="shared" si="1"/>
        <v>94.444443827084385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699913.73</v>
      </c>
      <c r="E15" s="247">
        <v>699913.73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69991.38</v>
      </c>
      <c r="E18" s="247">
        <v>104987.07</v>
      </c>
      <c r="F18" s="93">
        <f t="shared" si="1"/>
        <v>150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45938.19</v>
      </c>
      <c r="E19" s="104">
        <f t="shared" si="5"/>
        <v>75139.900000000081</v>
      </c>
      <c r="F19" s="93">
        <f t="shared" si="1"/>
        <v>163.5673934911238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256536.56</v>
      </c>
      <c r="E20" s="247">
        <v>270769.59000000003</v>
      </c>
      <c r="F20" s="93">
        <f t="shared" si="1"/>
        <v>105.54814877068594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10957.09</v>
      </c>
      <c r="E21" s="247">
        <v>10957.09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11658.6</v>
      </c>
      <c r="E22" s="247">
        <v>11162.96</v>
      </c>
      <c r="F22" s="93">
        <f t="shared" si="1"/>
        <v>95.748717684799189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90093.81</v>
      </c>
      <c r="E24" s="247">
        <v>93177.7</v>
      </c>
      <c r="F24" s="93">
        <f t="shared" si="1"/>
        <v>103.42297656187478</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36539.68</v>
      </c>
      <c r="E26" s="247">
        <v>36539.68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359847.55</v>
      </c>
      <c r="E28" s="247">
        <v>347467.12</v>
      </c>
      <c r="F28" s="93">
        <f t="shared" si="1"/>
        <v>96.55953472519127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1762.88</v>
      </c>
      <c r="E30" s="247">
        <v>1762.88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1762.88</v>
      </c>
      <c r="E34" s="247">
        <v>1762.88</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324039.01</v>
      </c>
      <c r="E35" s="104">
        <f t="shared" si="7"/>
        <v>329412.90999999997</v>
      </c>
      <c r="F35" s="93">
        <f t="shared" si="1"/>
        <v>101.65841143632674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324039.01</v>
      </c>
      <c r="E36" s="247">
        <v>329412.90999999997</v>
      </c>
      <c r="F36" s="93">
        <f t="shared" si="1"/>
        <v>101.65841143632674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35174.559999999998</v>
      </c>
      <c r="E45" s="104">
        <f t="shared" si="9"/>
        <v>23587.13</v>
      </c>
      <c r="F45" s="93">
        <f t="shared" si="1"/>
        <v>67.057356225635814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51256.33</v>
      </c>
      <c r="E47" s="247">
        <v>51256.33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16081.77</v>
      </c>
      <c r="E50" s="247">
        <v>27669.200000000001</v>
      </c>
      <c r="F50" s="93">
        <f t="shared" si="1"/>
        <v>172.05320061162422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28837.62</v>
      </c>
      <c r="E51" s="247">
        <v>30253.52</v>
      </c>
      <c r="F51" s="93">
        <f t="shared" si="1"/>
        <v>104.90990587988884</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52707.72</v>
      </c>
      <c r="E54" s="247">
        <v>54598.07</v>
      </c>
      <c r="F54" s="93">
        <f t="shared" si="1"/>
        <v>103.5864765161536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52707.72</v>
      </c>
      <c r="E55" s="247">
        <v>54598.07</v>
      </c>
      <c r="F55" s="93">
        <f t="shared" si="1"/>
        <v>103.5864765161536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131981.62</v>
      </c>
      <c r="E63" s="104">
        <f t="shared" si="12"/>
        <v>157967.67000000001</v>
      </c>
      <c r="F63" s="93">
        <f t="shared" si="1"/>
        <v>119.68914307916513</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131981.62</v>
      </c>
      <c r="E65" s="247">
        <v>157967.67000000001</v>
      </c>
      <c r="F65" s="93">
        <f t="shared" si="1"/>
        <v>119.68914307916513</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582330.30000000005</v>
      </c>
      <c r="E68" s="104">
        <f t="shared" si="13"/>
        <v>582816.67000000004</v>
      </c>
      <c r="F68" s="93">
        <f t="shared" si="1"/>
        <v>100.08352132801608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444938.65</v>
      </c>
      <c r="E69" s="104">
        <f t="shared" si="14"/>
        <v>232857.75</v>
      </c>
      <c r="F69" s="93">
        <f t="shared" si="1"/>
        <v>52.334799415604827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444938.65</v>
      </c>
      <c r="E70" s="104">
        <f t="shared" si="15"/>
        <v>232857.75</v>
      </c>
      <c r="F70" s="93">
        <f t="shared" si="1"/>
        <v>52.334799415604827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444938.65</v>
      </c>
      <c r="E72" s="247">
        <v>232772.42</v>
      </c>
      <c r="F72" s="93">
        <f t="shared" si="1"/>
        <v>52.31562149073811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85.33</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9348.4699999999993</v>
      </c>
      <c r="E78" s="104">
        <f>E79+SUM(E82:E84)-E85+E86</f>
        <v>2913.47</v>
      </c>
      <c r="F78" s="93">
        <f t="shared" si="1"/>
        <v>31.165206712970146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21.15</v>
      </c>
      <c r="E83" s="247">
        <v>0.45</v>
      </c>
      <c r="F83" s="93">
        <f t="shared" si="1"/>
        <v>2.1276595744680855</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255.6</v>
      </c>
      <c r="E84" s="247">
        <v>2065.46</v>
      </c>
      <c r="F84" s="93">
        <f t="shared" si="1"/>
        <v>808.0829420970266</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9071.7199999999993</v>
      </c>
      <c r="E86" s="247">
        <v>847.56</v>
      </c>
      <c r="F86" s="93">
        <f t="shared" si="1"/>
        <v>9.3428809531158361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11513.9</v>
      </c>
      <c r="E146" s="104">
        <f t="shared" si="26"/>
        <v>219117.57</v>
      </c>
      <c r="F146" s="93">
        <f t="shared" si="1"/>
        <v>1903.0699415489107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11513.9</v>
      </c>
      <c r="E160" s="247">
        <v>219117.57</v>
      </c>
      <c r="F160" s="93">
        <f t="shared" si="1"/>
        <v>1903.0699415489107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116529.28</v>
      </c>
      <c r="E170" s="104">
        <f t="shared" si="29"/>
        <v>127927.88</v>
      </c>
      <c r="F170" s="93">
        <f t="shared" si="1"/>
        <v>109.78174755735211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516.01</v>
      </c>
      <c r="E171" s="247">
        <v>533.66999999999996</v>
      </c>
      <c r="F171" s="93">
        <f t="shared" si="1"/>
        <v>103.42241429429662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116013.27</v>
      </c>
      <c r="E173" s="247">
        <v>127394.21</v>
      </c>
      <c r="F173" s="93">
        <f t="shared" si="1"/>
        <v>109.81003293847334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1779324.3900000001</v>
      </c>
      <c r="E175" s="104">
        <f t="shared" si="30"/>
        <v>1794673.7799999998</v>
      </c>
      <c r="F175" s="93">
        <f t="shared" si="1"/>
        <v>100.86265270606445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135914.38</v>
      </c>
      <c r="E176" s="104">
        <f t="shared" si="31"/>
        <v>152199.60999999999</v>
      </c>
      <c r="F176" s="93">
        <f t="shared" si="1"/>
        <v>111.98197718298827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135914.38</v>
      </c>
      <c r="E177" s="104">
        <f t="shared" si="32"/>
        <v>152199.60999999999</v>
      </c>
      <c r="F177" s="93">
        <f t="shared" si="1"/>
        <v>111.98197718298827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122427.17</v>
      </c>
      <c r="E178" s="247">
        <v>138666.04999999999</v>
      </c>
      <c r="F178" s="93">
        <f t="shared" si="1"/>
        <v>113.2641144935393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6464.49</v>
      </c>
      <c r="E179" s="247">
        <v>13118.13</v>
      </c>
      <c r="F179" s="93">
        <f t="shared" si="1"/>
        <v>202.92598488047781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177.82</v>
      </c>
      <c r="E180" s="104">
        <f t="shared" si="33"/>
        <v>276</v>
      </c>
      <c r="F180" s="93">
        <f t="shared" si="1"/>
        <v>155.213136879991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177.82</v>
      </c>
      <c r="E183" s="247">
        <v>276</v>
      </c>
      <c r="F183" s="93">
        <f t="shared" si="1"/>
        <v>155.213136879991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6844.9</v>
      </c>
      <c r="E188" s="247">
        <v>139.43</v>
      </c>
      <c r="F188" s="93">
        <f t="shared" si="1"/>
        <v>2.0369910444272379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1643410.01</v>
      </c>
      <c r="E237" s="104">
        <f t="shared" si="41"/>
        <v>1642474.17</v>
      </c>
      <c r="F237" s="93">
        <f t="shared" si="1"/>
        <v>99.943054989667488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1066920.3600000001</v>
      </c>
      <c r="E238" s="104">
        <f t="shared" si="42"/>
        <v>1053889.44</v>
      </c>
      <c r="F238" s="93">
        <f t="shared" si="1"/>
        <v>98.778641734796395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1066920.3600000001</v>
      </c>
      <c r="E239" s="104">
        <f t="shared" si="43"/>
        <v>1053889.44</v>
      </c>
      <c r="F239" s="93">
        <f t="shared" si="1"/>
        <v>98.778641734796395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256070.71</v>
      </c>
      <c r="E240" s="247">
        <v>239861.71</v>
      </c>
      <c r="F240" s="93">
        <f t="shared" si="1"/>
        <v>93.670107760469762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810849.65</v>
      </c>
      <c r="E241" s="247">
        <v>814027.73</v>
      </c>
      <c r="F241" s="93">
        <f t="shared" si="1"/>
        <v>100.39194442520878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564974.01</v>
      </c>
      <c r="E245" s="104">
        <f t="shared" si="45"/>
        <v>369488.05</v>
      </c>
      <c r="F245" s="93">
        <f t="shared" si="1"/>
        <v>65.399123403924364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564974.01</v>
      </c>
      <c r="E246" s="104">
        <f t="shared" si="46"/>
        <v>369488.05</v>
      </c>
      <c r="F246" s="93">
        <f t="shared" si="1"/>
        <v>65.399123403924364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564974.01</v>
      </c>
      <c r="E247" s="247">
        <v>369488.05</v>
      </c>
      <c r="F247" s="93">
        <f t="shared" si="1"/>
        <v>65.399123403924364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11515.64</v>
      </c>
      <c r="E255" s="247">
        <v>219096.68</v>
      </c>
      <c r="F255" s="93">
        <f t="shared" si="1"/>
        <v>1902.6009844003461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185856.48</v>
      </c>
      <c r="E259" s="104">
        <f t="shared" si="49"/>
        <v>180348.49</v>
      </c>
      <c r="F259" s="93">
        <f t="shared" si="1"/>
        <v>97.036428323618296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185856.48</v>
      </c>
      <c r="E260" s="248">
        <v>180348.49</v>
      </c>
      <c r="F260" s="97">
        <f t="shared" si="1"/>
        <v>97.036428323618296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11513.9</v>
      </c>
      <c r="E265" s="247">
        <v>219117.57</v>
      </c>
      <c r="F265" s="93">
        <f t="shared" si="50"/>
        <v>1903.0699415489107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7410.03</v>
      </c>
      <c r="E268" s="247">
        <v>847.56</v>
      </c>
      <c r="F268" s="93">
        <f t="shared" si="50"/>
        <v>11.438010372427641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1661.69</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135914.38</v>
      </c>
      <c r="E288" s="247">
        <v>152199.60999999999</v>
      </c>
      <c r="F288" s="93">
        <f t="shared" si="50"/>
        <v>111.98197718298827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5" workbookViewId="0">
      <selection activeCell="E113" sqref="E11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1828696.69</v>
      </c>
      <c r="E107" s="81">
        <f t="shared" si="21"/>
        <v>2365775.4500000002</v>
      </c>
      <c r="F107" s="63">
        <f t="shared" si="1"/>
        <v>129.36948280909286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1828696.69</v>
      </c>
      <c r="E112" s="249">
        <v>2365775.4500000002</v>
      </c>
      <c r="F112" s="63">
        <f t="shared" si="1"/>
        <v>129.36948280909286</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310" t="s">
        <v>3426</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1828696.69</v>
      </c>
      <c r="E141" s="106">
        <f t="shared" si="28"/>
        <v>2365775.4500000002</v>
      </c>
      <c r="F141" s="82">
        <f t="shared" si="1"/>
        <v>129.36948280909286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36" sqref="D3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2012.34</v>
      </c>
      <c r="E5" s="107">
        <f t="shared" si="0"/>
        <v>19375.48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12516.73</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12516.73</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12516.73</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2012.34</v>
      </c>
      <c r="E22" s="108">
        <f t="shared" si="3"/>
        <v>6858.75</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2012.34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2012.34</v>
      </c>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6858.75</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6858.75</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4" t="s">
        <v>609</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2"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135914.38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2419637.6800000002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2348759.8600000003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1719735.06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612141.05000000005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4585.4799999999996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3530.44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8767.83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70877.820000000007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2403352.4499999993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2332348.1299999994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1703369.68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605487.41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4487.3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3530.44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15473.3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71004.320000000007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152199.6100000008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152199.60999999999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152199.60999999999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2942</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Nela Gubić</cp:lastModifiedBy>
  <cp:lastPrinted>2025-01-29T11:29:02Z</cp:lastPrinted>
  <dcterms:created xsi:type="dcterms:W3CDTF">2022-04-01T05:14:30Z</dcterms:created>
  <dcterms:modified xsi:type="dcterms:W3CDTF">2025-01-29T15:59:26Z</dcterms:modified>
</cp:coreProperties>
</file>