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5D3UAO1X\"/>
    </mc:Choice>
  </mc:AlternateContent>
  <xr:revisionPtr revIDLastSave="0" documentId="13_ncr:1_{8850A695-25FD-418F-A37D-3A4F2CD32047}" xr6:coauthVersionLast="36" xr6:coauthVersionMax="36" xr10:uidLastSave="{00000000-0000-0000-0000-000000000000}"/>
  <bookViews>
    <workbookView xWindow="0" yWindow="0" windowWidth="25440" windowHeight="10725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E6" i="7"/>
  <c r="E5" i="7" s="1"/>
  <c r="E4" i="7" s="1"/>
  <c r="F6" i="7"/>
  <c r="F5" i="7" s="1"/>
  <c r="F4" i="7" s="1"/>
  <c r="G6" i="7"/>
  <c r="G5" i="7" s="1"/>
  <c r="G4" i="7" s="1"/>
  <c r="C6" i="7"/>
  <c r="D11" i="7"/>
  <c r="E11" i="7"/>
  <c r="F11" i="7"/>
  <c r="G11" i="7"/>
  <c r="C11" i="7"/>
  <c r="D21" i="7"/>
  <c r="E21" i="7"/>
  <c r="F21" i="7"/>
  <c r="G21" i="7"/>
  <c r="C21" i="7"/>
  <c r="D16" i="7"/>
  <c r="E16" i="7"/>
  <c r="E15" i="7" s="1"/>
  <c r="F16" i="7"/>
  <c r="F15" i="7" s="1"/>
  <c r="G16" i="7"/>
  <c r="G15" i="7" s="1"/>
  <c r="C16" i="7"/>
  <c r="D15" i="7" l="1"/>
  <c r="D5" i="7"/>
  <c r="D4" i="7" s="1"/>
  <c r="C15" i="7"/>
  <c r="C5" i="7"/>
  <c r="C4" i="7" s="1"/>
  <c r="D29" i="7"/>
  <c r="E29" i="7"/>
  <c r="F29" i="7"/>
  <c r="F28" i="7" s="1"/>
  <c r="G29" i="7"/>
  <c r="G28" i="7" s="1"/>
  <c r="C29" i="7"/>
  <c r="D34" i="7"/>
  <c r="E34" i="7"/>
  <c r="F34" i="7"/>
  <c r="G34" i="7"/>
  <c r="C34" i="7"/>
  <c r="F24" i="7"/>
  <c r="G24" i="7"/>
  <c r="D25" i="7"/>
  <c r="D24" i="7" s="1"/>
  <c r="E25" i="7"/>
  <c r="E24" i="7" s="1"/>
  <c r="F25" i="7"/>
  <c r="G25" i="7"/>
  <c r="C25" i="7"/>
  <c r="C24" i="7" s="1"/>
  <c r="E28" i="7" l="1"/>
  <c r="E14" i="7" s="1"/>
  <c r="D28" i="7"/>
  <c r="C28" i="7"/>
  <c r="E37" i="7"/>
  <c r="F37" i="7"/>
  <c r="F14" i="7" s="1"/>
  <c r="F3" i="7" s="1"/>
  <c r="D38" i="7"/>
  <c r="D37" i="7" s="1"/>
  <c r="E38" i="7"/>
  <c r="F38" i="7"/>
  <c r="G38" i="7"/>
  <c r="G37" i="7" s="1"/>
  <c r="C38" i="7"/>
  <c r="C37" i="7" s="1"/>
  <c r="E40" i="7"/>
  <c r="F40" i="7"/>
  <c r="D41" i="7"/>
  <c r="D40" i="7" s="1"/>
  <c r="E41" i="7"/>
  <c r="F41" i="7"/>
  <c r="G41" i="7"/>
  <c r="G40" i="7" s="1"/>
  <c r="C41" i="7"/>
  <c r="C40" i="7" s="1"/>
  <c r="D45" i="7"/>
  <c r="E45" i="7"/>
  <c r="E44" i="7" s="1"/>
  <c r="E43" i="7" s="1"/>
  <c r="F45" i="7"/>
  <c r="G45" i="7"/>
  <c r="C45" i="7"/>
  <c r="D50" i="7"/>
  <c r="E50" i="7"/>
  <c r="F50" i="7"/>
  <c r="F44" i="7" s="1"/>
  <c r="F43" i="7" s="1"/>
  <c r="G50" i="7"/>
  <c r="G44" i="7" s="1"/>
  <c r="G43" i="7" s="1"/>
  <c r="C50" i="7"/>
  <c r="C44" i="7" s="1"/>
  <c r="C43" i="7" s="1"/>
  <c r="G14" i="7" l="1"/>
  <c r="G3" i="7" s="1"/>
  <c r="E3" i="7"/>
  <c r="D14" i="7"/>
  <c r="D44" i="7"/>
  <c r="D43" i="7" s="1"/>
  <c r="C14" i="7"/>
  <c r="C3" i="7" s="1"/>
  <c r="D3" i="7" l="1"/>
</calcChain>
</file>

<file path=xl/sharedStrings.xml><?xml version="1.0" encoding="utf-8"?>
<sst xmlns="http://schemas.openxmlformats.org/spreadsheetml/2006/main" count="95" uniqueCount="37">
  <si>
    <t>Opći prihodi i primici</t>
  </si>
  <si>
    <t>Ostale pomoći</t>
  </si>
  <si>
    <t>Donacije</t>
  </si>
  <si>
    <t>31</t>
  </si>
  <si>
    <t>Vlastiti prihodi</t>
  </si>
  <si>
    <t>Mehanizam za oporavak i otpornost</t>
  </si>
  <si>
    <t>32</t>
  </si>
  <si>
    <t>34</t>
  </si>
  <si>
    <t>37</t>
  </si>
  <si>
    <t>41</t>
  </si>
  <si>
    <t>42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</si>
  <si>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</si>
  <si>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</si>
  <si>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</si>
  <si>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</si>
  <si>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</si>
  <si>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</si>
  <si>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52</t>
  </si>
  <si>
    <t>Rashodi za nabavu neproizvedene dugotrajne imovine</t>
  </si>
  <si>
    <t>61</t>
  </si>
  <si>
    <t>Rashodi poslovanja</t>
  </si>
  <si>
    <t>IZVRŠENJE
2023.</t>
  </si>
  <si>
    <t>TEKUĆI PLAN
2024.</t>
  </si>
  <si>
    <t>PLAN 
2025.</t>
  </si>
  <si>
    <t>PROJEKCIJA 
2026.</t>
  </si>
  <si>
    <t>PROJEKCIJA 
2027.</t>
  </si>
  <si>
    <t>Rashodi za nabavu nefinancijske imovine</t>
  </si>
  <si>
    <t>A622150</t>
  </si>
  <si>
    <t>PROGRAMSKO FINANCIRANJE JAVNIH INSTITUTA</t>
  </si>
  <si>
    <t>A622152</t>
  </si>
  <si>
    <t>A622151</t>
  </si>
  <si>
    <t>PROGRAMSKO FINANCIRANJE JAVNIH INSTITUTA - IZ EVIDENCIJSKIH PRIHODA</t>
  </si>
  <si>
    <t>3801</t>
  </si>
  <si>
    <t>ULAGANJE U ZNANSTVENO ISTRAŽIVAČKU DJELATNOST</t>
  </si>
  <si>
    <t>PROGRAMSKO FINANCIRANJE JAVNIH INSTITUTA - IZ STRUKTURINIH I INVESTICIJSKIH FONDOVA EU</t>
  </si>
  <si>
    <t>INSTITUT ZA POVIJEST UMJETNOSTI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</si>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</sst>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1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0">
    <xf numFmtId="0" fontId="0" fillId="0" borderId="0" xfId="0"/>
    <xf numFmtId="0" fontId="0" fillId="0" borderId="0" xfId="0" applyFill="1"/>
    <xf numFmtId="0" fontId="13" fillId="0" borderId="0" xfId="0" applyFont="1" applyFill="1"/>
    <xf numFmtId="0" fontId="1" fillId="0" borderId="3" xfId="0" quotePrefix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28" borderId="5" xfId="6" quotePrefix="1" applyFont="1" applyFill="1" applyBorder="1" applyAlignment="1">
      <alignment horizontal="left" vertical="center" indent="4"/>
    </xf>
    <xf numFmtId="0" fontId="2" fillId="28" borderId="5" xfId="6" quotePrefix="1" applyFont="1" applyFill="1" applyBorder="1" applyAlignment="1">
      <alignment horizontal="left" vertical="center" wrapText="1" indent="1"/>
    </xf>
    <xf numFmtId="0" fontId="2" fillId="0" borderId="0" xfId="0" applyFont="1" applyFill="1"/>
    <xf numFmtId="3" fontId="2" fillId="28" borderId="6" xfId="50" applyNumberFormat="1" applyFont="1" applyFill="1" applyBorder="1">
      <alignment horizontal="right" vertical="center"/>
    </xf>
    <xf numFmtId="0" fontId="2" fillId="28" borderId="4" xfId="49" quotePrefix="1" applyFont="1" applyFill="1" applyAlignment="1">
      <alignment horizontal="left" vertical="center" indent="5"/>
    </xf>
    <xf numFmtId="0" fontId="2" fillId="28" borderId="4" xfId="49" quotePrefix="1" applyFont="1" applyFill="1">
      <alignment horizontal="left" vertical="center" indent="1"/>
    </xf>
    <xf numFmtId="3" fontId="2" fillId="28" borderId="4" xfId="50" applyNumberFormat="1" applyFont="1" applyFill="1">
      <alignment horizontal="right" vertical="center"/>
    </xf>
    <xf numFmtId="0" fontId="2" fillId="27" borderId="4" xfId="49" quotePrefix="1" applyFont="1" applyFill="1" applyAlignment="1">
      <alignment horizontal="left" vertical="center" indent="7"/>
    </xf>
    <xf numFmtId="0" fontId="2" fillId="27" borderId="4" xfId="49" quotePrefix="1" applyFont="1" applyFill="1">
      <alignment horizontal="left" vertical="center" indent="1"/>
    </xf>
    <xf numFmtId="3" fontId="2" fillId="27" borderId="4" xfId="50" applyNumberFormat="1" applyFont="1" applyFill="1">
      <alignment horizontal="right" vertical="center"/>
    </xf>
    <xf numFmtId="0" fontId="2" fillId="0" borderId="4" xfId="49" quotePrefix="1" applyFont="1" applyFill="1" applyAlignment="1">
      <alignment horizontal="left" vertical="center" indent="9"/>
    </xf>
    <xf numFmtId="0" fontId="2" fillId="0" borderId="4" xfId="49" quotePrefix="1" applyFont="1" applyFill="1">
      <alignment horizontal="left" vertical="center" indent="1"/>
    </xf>
    <xf numFmtId="3" fontId="2" fillId="0" borderId="4" xfId="50" applyNumberFormat="1" applyFont="1" applyFill="1">
      <alignment horizontal="right" vertical="center"/>
    </xf>
    <xf numFmtId="0" fontId="2" fillId="28" borderId="4" xfId="49" quotePrefix="1" applyFont="1" applyFill="1" applyAlignment="1">
      <alignment horizontal="left" vertical="center" wrapText="1" indent="1"/>
    </xf>
    <xf numFmtId="3" fontId="13" fillId="0" borderId="0" xfId="0" applyNumberFormat="1" applyFont="1" applyFill="1"/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colors>
    <mruColors>
      <color rgb="FFCCECFF"/>
      <color rgb="FFCC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118" zoomScaleNormal="118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"/>
    </sheetView>
  </sheetViews>
  <sheetFormatPr defaultColWidth="9.140625" defaultRowHeight="15" x14ac:dyDescent="0.25"/>
  <cols>
    <col min="1" max="1" width="17.28515625" style="1" customWidth="1"/>
    <col min="2" max="2" width="51.42578125" style="1" customWidth="1"/>
    <col min="3" max="4" width="13.28515625" style="1" customWidth="1"/>
    <col min="5" max="5" width="18.42578125" style="1" customWidth="1"/>
    <col min="6" max="6" width="15.140625" style="1" customWidth="1"/>
    <col min="7" max="7" width="16" style="1" customWidth="1"/>
    <col min="8" max="16384" width="9.140625" style="1"/>
  </cols>
  <sheetData>
    <row r="1" spans="1:7" s="2" customFormat="1" x14ac:dyDescent="0.25">
      <c r="G1" s="2" t="s">
        <v>36</v>
      </c>
    </row>
    <row r="2" spans="1:7" s="7" customFormat="1" ht="38.25" x14ac:dyDescent="0.2">
      <c r="A2" s="3">
        <v>2942</v>
      </c>
      <c r="B2" s="3" t="s">
        <v>35</v>
      </c>
      <c r="C2" s="3" t="s">
        <v>21</v>
      </c>
      <c r="D2" s="3" t="s">
        <v>22</v>
      </c>
      <c r="E2" s="4" t="s">
        <v>23</v>
      </c>
      <c r="F2" s="4" t="s">
        <v>24</v>
      </c>
      <c r="G2" s="4" t="s">
        <v>25</v>
      </c>
    </row>
    <row r="3" spans="1:7" s="7" customFormat="1" ht="25.5" x14ac:dyDescent="0.2">
      <c r="A3" s="5" t="s">
        <v>32</v>
      </c>
      <c r="B3" s="6" t="s">
        <v>33</v>
      </c>
      <c r="C3" s="8">
        <f>C4+C14+C43</f>
        <v>1834718.62</v>
      </c>
      <c r="D3" s="8">
        <f t="shared" ref="D3:G3" si="0">D4+D14+D43</f>
        <v>2628462</v>
      </c>
      <c r="E3" s="8">
        <f t="shared" si="0"/>
        <v>2964039</v>
      </c>
      <c r="F3" s="8">
        <f t="shared" si="0"/>
        <v>2708928</v>
      </c>
      <c r="G3" s="8">
        <f t="shared" si="0"/>
        <v>2466732</v>
      </c>
    </row>
    <row r="4" spans="1:7" s="7" customFormat="1" ht="12.75" x14ac:dyDescent="0.2">
      <c r="A4" s="9" t="s">
        <v>27</v>
      </c>
      <c r="B4" s="10" t="s">
        <v>28</v>
      </c>
      <c r="C4" s="11">
        <f>C5</f>
        <v>1472874.4900000002</v>
      </c>
      <c r="D4" s="11">
        <f t="shared" ref="D4:G4" si="1">D5</f>
        <v>1626377</v>
      </c>
      <c r="E4" s="11">
        <f t="shared" si="1"/>
        <v>2147731</v>
      </c>
      <c r="F4" s="11">
        <f t="shared" si="1"/>
        <v>2147731</v>
      </c>
      <c r="G4" s="11">
        <f t="shared" si="1"/>
        <v>2147731</v>
      </c>
    </row>
    <row r="5" spans="1:7" s="7" customFormat="1" ht="12.75" x14ac:dyDescent="0.2">
      <c r="A5" s="12" t="s">
        <v>11</v>
      </c>
      <c r="B5" s="13" t="s">
        <v>0</v>
      </c>
      <c r="C5" s="14">
        <f>C6+C11</f>
        <v>1472874.4900000002</v>
      </c>
      <c r="D5" s="14">
        <f t="shared" ref="D5:G5" si="2">D6+D11</f>
        <v>1626377</v>
      </c>
      <c r="E5" s="14">
        <f t="shared" si="2"/>
        <v>2147731</v>
      </c>
      <c r="F5" s="14">
        <f t="shared" si="2"/>
        <v>2147731</v>
      </c>
      <c r="G5" s="14">
        <f t="shared" si="2"/>
        <v>2147731</v>
      </c>
    </row>
    <row r="6" spans="1:7" s="7" customFormat="1" ht="12.75" x14ac:dyDescent="0.2">
      <c r="A6" s="12">
        <v>3</v>
      </c>
      <c r="B6" s="13" t="s">
        <v>20</v>
      </c>
      <c r="C6" s="14">
        <f>C7+C8+C9+C10</f>
        <v>1468615.7400000002</v>
      </c>
      <c r="D6" s="14">
        <f t="shared" ref="D6:G6" si="3">D7+D8+D9+D10</f>
        <v>1624877</v>
      </c>
      <c r="E6" s="14">
        <f t="shared" si="3"/>
        <v>2108053</v>
      </c>
      <c r="F6" s="14">
        <f t="shared" si="3"/>
        <v>2143731</v>
      </c>
      <c r="G6" s="14">
        <f t="shared" si="3"/>
        <v>2143731</v>
      </c>
    </row>
    <row r="7" spans="1:7" s="7" customFormat="1" ht="12.75" x14ac:dyDescent="0.2">
      <c r="A7" s="15" t="s">
        <v>3</v>
      </c>
      <c r="B7" s="16" t="s">
        <v>13</v>
      </c>
      <c r="C7" s="17">
        <v>1260958.9000000001</v>
      </c>
      <c r="D7" s="17">
        <v>1379431</v>
      </c>
      <c r="E7" s="17">
        <v>1810533</v>
      </c>
      <c r="F7" s="17">
        <v>1899060</v>
      </c>
      <c r="G7" s="17">
        <v>1926777</v>
      </c>
    </row>
    <row r="8" spans="1:7" s="7" customFormat="1" ht="12.75" x14ac:dyDescent="0.2">
      <c r="A8" s="15" t="s">
        <v>6</v>
      </c>
      <c r="B8" s="16" t="s">
        <v>12</v>
      </c>
      <c r="C8" s="17">
        <v>205289.90999999997</v>
      </c>
      <c r="D8" s="17">
        <v>242686</v>
      </c>
      <c r="E8" s="17">
        <v>288520</v>
      </c>
      <c r="F8" s="17">
        <v>242671</v>
      </c>
      <c r="G8" s="17">
        <v>214954</v>
      </c>
    </row>
    <row r="9" spans="1:7" s="7" customFormat="1" ht="12.75" x14ac:dyDescent="0.2">
      <c r="A9" s="15" t="s">
        <v>7</v>
      </c>
      <c r="B9" s="16" t="s">
        <v>14</v>
      </c>
      <c r="C9" s="17">
        <v>1484.32</v>
      </c>
      <c r="D9" s="17">
        <v>1700</v>
      </c>
      <c r="E9" s="17">
        <v>2000</v>
      </c>
      <c r="F9" s="17">
        <v>2000</v>
      </c>
      <c r="G9" s="17">
        <v>2000</v>
      </c>
    </row>
    <row r="10" spans="1:7" s="7" customFormat="1" ht="12.75" x14ac:dyDescent="0.2">
      <c r="A10" s="15" t="s">
        <v>8</v>
      </c>
      <c r="B10" s="16" t="s">
        <v>15</v>
      </c>
      <c r="C10" s="17">
        <v>882.61</v>
      </c>
      <c r="D10" s="17">
        <v>1060</v>
      </c>
      <c r="E10" s="17">
        <v>7000</v>
      </c>
      <c r="F10" s="17">
        <v>0</v>
      </c>
      <c r="G10" s="17">
        <v>0</v>
      </c>
    </row>
    <row r="11" spans="1:7" s="7" customFormat="1" ht="12.75" x14ac:dyDescent="0.2">
      <c r="A11" s="12">
        <v>4</v>
      </c>
      <c r="B11" s="13" t="s">
        <v>26</v>
      </c>
      <c r="C11" s="14">
        <f>C12+C13</f>
        <v>4258.75</v>
      </c>
      <c r="D11" s="14">
        <f t="shared" ref="D11:G11" si="4">D12+D13</f>
        <v>1500</v>
      </c>
      <c r="E11" s="14">
        <f t="shared" si="4"/>
        <v>39678</v>
      </c>
      <c r="F11" s="14">
        <f t="shared" si="4"/>
        <v>4000</v>
      </c>
      <c r="G11" s="14">
        <f t="shared" si="4"/>
        <v>4000</v>
      </c>
    </row>
    <row r="12" spans="1:7" s="7" customFormat="1" ht="12.75" x14ac:dyDescent="0.2">
      <c r="A12" s="15" t="s">
        <v>9</v>
      </c>
      <c r="B12" s="16" t="s">
        <v>18</v>
      </c>
      <c r="C12" s="17">
        <v>0</v>
      </c>
      <c r="D12" s="17">
        <v>0</v>
      </c>
      <c r="E12" s="17">
        <v>21678</v>
      </c>
      <c r="F12" s="17">
        <v>0</v>
      </c>
      <c r="G12" s="17">
        <v>0</v>
      </c>
    </row>
    <row r="13" spans="1:7" s="7" customFormat="1" ht="12.75" x14ac:dyDescent="0.2">
      <c r="A13" s="15" t="s">
        <v>10</v>
      </c>
      <c r="B13" s="16" t="s">
        <v>16</v>
      </c>
      <c r="C13" s="17">
        <v>4258.75</v>
      </c>
      <c r="D13" s="17">
        <v>1500</v>
      </c>
      <c r="E13" s="17">
        <v>18000</v>
      </c>
      <c r="F13" s="17">
        <v>4000</v>
      </c>
      <c r="G13" s="17">
        <v>4000</v>
      </c>
    </row>
    <row r="14" spans="1:7" s="7" customFormat="1" ht="25.5" x14ac:dyDescent="0.2">
      <c r="A14" s="9" t="s">
        <v>30</v>
      </c>
      <c r="B14" s="18" t="s">
        <v>31</v>
      </c>
      <c r="C14" s="11">
        <f>C15+C24+C28+C37+C40</f>
        <v>361844.12999999995</v>
      </c>
      <c r="D14" s="11">
        <f t="shared" ref="D14:G14" si="5">D15+D24+D28+D37+D40</f>
        <v>813609</v>
      </c>
      <c r="E14" s="11">
        <f t="shared" si="5"/>
        <v>718853</v>
      </c>
      <c r="F14" s="11">
        <f t="shared" si="5"/>
        <v>469132</v>
      </c>
      <c r="G14" s="11">
        <f t="shared" si="5"/>
        <v>319001</v>
      </c>
    </row>
    <row r="15" spans="1:7" s="7" customFormat="1" ht="12.75" x14ac:dyDescent="0.2">
      <c r="A15" s="12" t="s">
        <v>3</v>
      </c>
      <c r="B15" s="13" t="s">
        <v>4</v>
      </c>
      <c r="C15" s="14">
        <f>C16+C21</f>
        <v>203577.61999999997</v>
      </c>
      <c r="D15" s="14">
        <f t="shared" ref="D15:G15" si="6">D16+D21</f>
        <v>607686</v>
      </c>
      <c r="E15" s="14">
        <f t="shared" si="6"/>
        <v>585592</v>
      </c>
      <c r="F15" s="14">
        <f t="shared" si="6"/>
        <v>381225</v>
      </c>
      <c r="G15" s="14">
        <f t="shared" si="6"/>
        <v>271000</v>
      </c>
    </row>
    <row r="16" spans="1:7" s="7" customFormat="1" ht="12.75" x14ac:dyDescent="0.2">
      <c r="A16" s="12">
        <v>3</v>
      </c>
      <c r="B16" s="13" t="s">
        <v>20</v>
      </c>
      <c r="C16" s="14">
        <f>C17+C18+C19+C20</f>
        <v>189185.61999999997</v>
      </c>
      <c r="D16" s="14">
        <f t="shared" ref="D16:G16" si="7">D17+D18+D19+D20</f>
        <v>504486</v>
      </c>
      <c r="E16" s="14">
        <f t="shared" si="7"/>
        <v>498192</v>
      </c>
      <c r="F16" s="14">
        <f t="shared" si="7"/>
        <v>328825</v>
      </c>
      <c r="G16" s="14">
        <f t="shared" si="7"/>
        <v>218600</v>
      </c>
    </row>
    <row r="17" spans="1:7" s="7" customFormat="1" ht="12.75" x14ac:dyDescent="0.2">
      <c r="A17" s="15" t="s">
        <v>3</v>
      </c>
      <c r="B17" s="16" t="s">
        <v>13</v>
      </c>
      <c r="C17" s="17">
        <v>84837.11</v>
      </c>
      <c r="D17" s="17">
        <v>242810</v>
      </c>
      <c r="E17" s="17">
        <v>253000</v>
      </c>
      <c r="F17" s="17">
        <v>177800</v>
      </c>
      <c r="G17" s="17">
        <v>92900</v>
      </c>
    </row>
    <row r="18" spans="1:7" s="7" customFormat="1" ht="12.75" x14ac:dyDescent="0.2">
      <c r="A18" s="15" t="s">
        <v>6</v>
      </c>
      <c r="B18" s="16" t="s">
        <v>12</v>
      </c>
      <c r="C18" s="17">
        <v>103189.82999999997</v>
      </c>
      <c r="D18" s="17">
        <v>255326</v>
      </c>
      <c r="E18" s="17">
        <v>242692</v>
      </c>
      <c r="F18" s="17">
        <v>148525</v>
      </c>
      <c r="G18" s="17">
        <v>123200</v>
      </c>
    </row>
    <row r="19" spans="1:7" s="7" customFormat="1" ht="12.75" x14ac:dyDescent="0.2">
      <c r="A19" s="15" t="s">
        <v>7</v>
      </c>
      <c r="B19" s="16" t="s">
        <v>14</v>
      </c>
      <c r="C19" s="17">
        <v>1158.68</v>
      </c>
      <c r="D19" s="17">
        <v>2400</v>
      </c>
      <c r="E19" s="17">
        <v>2500</v>
      </c>
      <c r="F19" s="17">
        <v>2500</v>
      </c>
      <c r="G19" s="17">
        <v>2500</v>
      </c>
    </row>
    <row r="20" spans="1:7" s="7" customFormat="1" ht="12.75" x14ac:dyDescent="0.2">
      <c r="A20" s="15" t="s">
        <v>8</v>
      </c>
      <c r="B20" s="16" t="s">
        <v>15</v>
      </c>
      <c r="C20" s="17">
        <v>0</v>
      </c>
      <c r="D20" s="17">
        <v>3950</v>
      </c>
      <c r="E20" s="17"/>
      <c r="F20" s="17"/>
      <c r="G20" s="17"/>
    </row>
    <row r="21" spans="1:7" s="7" customFormat="1" ht="12.75" x14ac:dyDescent="0.2">
      <c r="A21" s="12">
        <v>4</v>
      </c>
      <c r="B21" s="13" t="s">
        <v>26</v>
      </c>
      <c r="C21" s="14">
        <f>C22+C23</f>
        <v>14392</v>
      </c>
      <c r="D21" s="14">
        <f t="shared" ref="D21:G21" si="8">D22+D23</f>
        <v>103200</v>
      </c>
      <c r="E21" s="14">
        <f t="shared" si="8"/>
        <v>87400</v>
      </c>
      <c r="F21" s="14">
        <f t="shared" si="8"/>
        <v>52400</v>
      </c>
      <c r="G21" s="14">
        <f t="shared" si="8"/>
        <v>52400</v>
      </c>
    </row>
    <row r="22" spans="1:7" s="7" customFormat="1" ht="12.75" x14ac:dyDescent="0.2">
      <c r="A22" s="15" t="s">
        <v>9</v>
      </c>
      <c r="B22" s="16" t="s">
        <v>18</v>
      </c>
      <c r="C22" s="17">
        <v>0</v>
      </c>
      <c r="D22" s="17">
        <v>21000</v>
      </c>
      <c r="E22" s="17">
        <v>0</v>
      </c>
      <c r="F22" s="17">
        <v>0</v>
      </c>
      <c r="G22" s="17">
        <v>0</v>
      </c>
    </row>
    <row r="23" spans="1:7" s="7" customFormat="1" ht="12.75" x14ac:dyDescent="0.2">
      <c r="A23" s="15" t="s">
        <v>10</v>
      </c>
      <c r="B23" s="16" t="s">
        <v>16</v>
      </c>
      <c r="C23" s="17">
        <v>14392</v>
      </c>
      <c r="D23" s="17">
        <v>82200</v>
      </c>
      <c r="E23" s="17">
        <v>87400</v>
      </c>
      <c r="F23" s="17">
        <v>52400</v>
      </c>
      <c r="G23" s="17">
        <v>52400</v>
      </c>
    </row>
    <row r="24" spans="1:7" s="7" customFormat="1" ht="12.75" x14ac:dyDescent="0.2">
      <c r="A24" s="12" t="s">
        <v>17</v>
      </c>
      <c r="B24" s="13" t="s">
        <v>1</v>
      </c>
      <c r="C24" s="14">
        <f>C25</f>
        <v>67605.279999999999</v>
      </c>
      <c r="D24" s="14">
        <f t="shared" ref="D24:G24" si="9">D25</f>
        <v>67550</v>
      </c>
      <c r="E24" s="14">
        <f t="shared" si="9"/>
        <v>45000</v>
      </c>
      <c r="F24" s="14">
        <f t="shared" si="9"/>
        <v>7500</v>
      </c>
      <c r="G24" s="14">
        <f t="shared" si="9"/>
        <v>0</v>
      </c>
    </row>
    <row r="25" spans="1:7" s="7" customFormat="1" ht="12.75" x14ac:dyDescent="0.2">
      <c r="A25" s="12">
        <v>3</v>
      </c>
      <c r="B25" s="13" t="s">
        <v>20</v>
      </c>
      <c r="C25" s="14">
        <f>C26+C27</f>
        <v>67605.279999999999</v>
      </c>
      <c r="D25" s="14">
        <f t="shared" ref="D25:G25" si="10">D26+D27</f>
        <v>67550</v>
      </c>
      <c r="E25" s="14">
        <f t="shared" si="10"/>
        <v>45000</v>
      </c>
      <c r="F25" s="14">
        <f t="shared" si="10"/>
        <v>7500</v>
      </c>
      <c r="G25" s="14">
        <f t="shared" si="10"/>
        <v>0</v>
      </c>
    </row>
    <row r="26" spans="1:7" s="7" customFormat="1" ht="12.75" x14ac:dyDescent="0.2">
      <c r="A26" s="15" t="s">
        <v>3</v>
      </c>
      <c r="B26" s="16" t="s">
        <v>13</v>
      </c>
      <c r="C26" s="17">
        <v>66368.95</v>
      </c>
      <c r="D26" s="17">
        <v>66500</v>
      </c>
      <c r="E26" s="17">
        <v>44305</v>
      </c>
      <c r="F26" s="17">
        <v>7400</v>
      </c>
      <c r="G26" s="17">
        <v>0</v>
      </c>
    </row>
    <row r="27" spans="1:7" s="7" customFormat="1" ht="12.75" x14ac:dyDescent="0.2">
      <c r="A27" s="15" t="s">
        <v>6</v>
      </c>
      <c r="B27" s="16" t="s">
        <v>12</v>
      </c>
      <c r="C27" s="17">
        <v>1236.33</v>
      </c>
      <c r="D27" s="17">
        <v>1050</v>
      </c>
      <c r="E27" s="17">
        <v>695</v>
      </c>
      <c r="F27" s="17">
        <v>100</v>
      </c>
      <c r="G27" s="17">
        <v>0</v>
      </c>
    </row>
    <row r="28" spans="1:7" s="7" customFormat="1" ht="12.75" x14ac:dyDescent="0.2">
      <c r="A28" s="12" t="s">
        <v>17</v>
      </c>
      <c r="B28" s="13" t="s">
        <v>1</v>
      </c>
      <c r="C28" s="14">
        <f>C29+C34</f>
        <v>48934.03</v>
      </c>
      <c r="D28" s="14">
        <f t="shared" ref="D28:G28" si="11">D29+D34</f>
        <v>61881</v>
      </c>
      <c r="E28" s="14">
        <f t="shared" si="11"/>
        <v>75611</v>
      </c>
      <c r="F28" s="14">
        <f t="shared" si="11"/>
        <v>67757</v>
      </c>
      <c r="G28" s="14">
        <f t="shared" si="11"/>
        <v>35351</v>
      </c>
    </row>
    <row r="29" spans="1:7" s="7" customFormat="1" ht="12.75" x14ac:dyDescent="0.2">
      <c r="A29" s="12">
        <v>3</v>
      </c>
      <c r="B29" s="13" t="s">
        <v>20</v>
      </c>
      <c r="C29" s="14">
        <f>C30+C31+C32+C33</f>
        <v>33717.97</v>
      </c>
      <c r="D29" s="14">
        <f t="shared" ref="D29:G29" si="12">D30+D31+D32+D33</f>
        <v>61486</v>
      </c>
      <c r="E29" s="14">
        <f t="shared" si="12"/>
        <v>73983</v>
      </c>
      <c r="F29" s="14">
        <f t="shared" si="12"/>
        <v>67257</v>
      </c>
      <c r="G29" s="14">
        <f t="shared" si="12"/>
        <v>30635</v>
      </c>
    </row>
    <row r="30" spans="1:7" s="7" customFormat="1" ht="12.75" x14ac:dyDescent="0.2">
      <c r="A30" s="15" t="s">
        <v>3</v>
      </c>
      <c r="B30" s="16" t="s">
        <v>13</v>
      </c>
      <c r="C30" s="17">
        <v>0</v>
      </c>
      <c r="D30" s="17"/>
      <c r="E30" s="17">
        <v>25766</v>
      </c>
      <c r="F30" s="17">
        <v>27169</v>
      </c>
      <c r="G30" s="17"/>
    </row>
    <row r="31" spans="1:7" s="7" customFormat="1" ht="12.75" x14ac:dyDescent="0.2">
      <c r="A31" s="15" t="s">
        <v>6</v>
      </c>
      <c r="B31" s="16" t="s">
        <v>12</v>
      </c>
      <c r="C31" s="17">
        <v>33717.97</v>
      </c>
      <c r="D31" s="17">
        <v>61486</v>
      </c>
      <c r="E31" s="17">
        <v>48217</v>
      </c>
      <c r="F31" s="17">
        <v>40088</v>
      </c>
      <c r="G31" s="17">
        <v>30635</v>
      </c>
    </row>
    <row r="32" spans="1:7" s="7" customFormat="1" ht="12.75" x14ac:dyDescent="0.2">
      <c r="A32" s="15" t="s">
        <v>7</v>
      </c>
      <c r="B32" s="16" t="s">
        <v>14</v>
      </c>
      <c r="C32" s="17">
        <v>0</v>
      </c>
      <c r="D32" s="17"/>
      <c r="E32" s="17"/>
      <c r="F32" s="17"/>
      <c r="G32" s="17"/>
    </row>
    <row r="33" spans="1:7" s="7" customFormat="1" ht="12.75" x14ac:dyDescent="0.2">
      <c r="A33" s="15" t="s">
        <v>8</v>
      </c>
      <c r="B33" s="16" t="s">
        <v>15</v>
      </c>
      <c r="C33" s="17">
        <v>0</v>
      </c>
      <c r="D33" s="17"/>
      <c r="E33" s="17"/>
      <c r="F33" s="17"/>
      <c r="G33" s="17"/>
    </row>
    <row r="34" spans="1:7" s="7" customFormat="1" ht="12.75" x14ac:dyDescent="0.2">
      <c r="A34" s="12">
        <v>4</v>
      </c>
      <c r="B34" s="13" t="s">
        <v>26</v>
      </c>
      <c r="C34" s="14">
        <f>C35+C36</f>
        <v>15216.06</v>
      </c>
      <c r="D34" s="14">
        <f t="shared" ref="D34:G34" si="13">D35+D36</f>
        <v>395</v>
      </c>
      <c r="E34" s="14">
        <f t="shared" si="13"/>
        <v>1628</v>
      </c>
      <c r="F34" s="14">
        <f t="shared" si="13"/>
        <v>500</v>
      </c>
      <c r="G34" s="14">
        <f t="shared" si="13"/>
        <v>4716</v>
      </c>
    </row>
    <row r="35" spans="1:7" s="7" customFormat="1" ht="12.75" x14ac:dyDescent="0.2">
      <c r="A35" s="15" t="s">
        <v>9</v>
      </c>
      <c r="B35" s="16" t="s">
        <v>18</v>
      </c>
      <c r="C35" s="17">
        <v>0</v>
      </c>
      <c r="D35" s="17"/>
      <c r="E35" s="17"/>
      <c r="F35" s="17"/>
      <c r="G35" s="17"/>
    </row>
    <row r="36" spans="1:7" s="7" customFormat="1" ht="12.75" x14ac:dyDescent="0.2">
      <c r="A36" s="15" t="s">
        <v>10</v>
      </c>
      <c r="B36" s="16" t="s">
        <v>16</v>
      </c>
      <c r="C36" s="17">
        <v>15216.06</v>
      </c>
      <c r="D36" s="17">
        <v>395</v>
      </c>
      <c r="E36" s="17">
        <v>1628</v>
      </c>
      <c r="F36" s="17">
        <v>500</v>
      </c>
      <c r="G36" s="17">
        <v>4716</v>
      </c>
    </row>
    <row r="37" spans="1:7" s="7" customFormat="1" ht="12.75" x14ac:dyDescent="0.2">
      <c r="A37" s="12" t="s">
        <v>17</v>
      </c>
      <c r="B37" s="13" t="s">
        <v>1</v>
      </c>
      <c r="C37" s="14">
        <f>C38</f>
        <v>39476.94</v>
      </c>
      <c r="D37" s="14">
        <f t="shared" ref="D37:G37" si="14">D38</f>
        <v>74702</v>
      </c>
      <c r="E37" s="14">
        <f t="shared" si="14"/>
        <v>9950</v>
      </c>
      <c r="F37" s="14">
        <f t="shared" si="14"/>
        <v>9950</v>
      </c>
      <c r="G37" s="14">
        <f t="shared" si="14"/>
        <v>9950</v>
      </c>
    </row>
    <row r="38" spans="1:7" s="7" customFormat="1" ht="12.75" x14ac:dyDescent="0.2">
      <c r="A38" s="12">
        <v>3</v>
      </c>
      <c r="B38" s="13" t="s">
        <v>20</v>
      </c>
      <c r="C38" s="14">
        <f>C39</f>
        <v>39476.94</v>
      </c>
      <c r="D38" s="14">
        <f t="shared" ref="D38:G38" si="15">D39</f>
        <v>74702</v>
      </c>
      <c r="E38" s="14">
        <f t="shared" si="15"/>
        <v>9950</v>
      </c>
      <c r="F38" s="14">
        <f t="shared" si="15"/>
        <v>9950</v>
      </c>
      <c r="G38" s="14">
        <f t="shared" si="15"/>
        <v>9950</v>
      </c>
    </row>
    <row r="39" spans="1:7" s="7" customFormat="1" ht="12.75" x14ac:dyDescent="0.2">
      <c r="A39" s="15" t="s">
        <v>6</v>
      </c>
      <c r="B39" s="16" t="s">
        <v>12</v>
      </c>
      <c r="C39" s="17">
        <v>39476.94</v>
      </c>
      <c r="D39" s="17">
        <v>74702</v>
      </c>
      <c r="E39" s="17">
        <v>9950</v>
      </c>
      <c r="F39" s="17">
        <v>9950</v>
      </c>
      <c r="G39" s="17">
        <v>9950</v>
      </c>
    </row>
    <row r="40" spans="1:7" s="7" customFormat="1" ht="12.75" x14ac:dyDescent="0.2">
      <c r="A40" s="12" t="s">
        <v>19</v>
      </c>
      <c r="B40" s="13" t="s">
        <v>2</v>
      </c>
      <c r="C40" s="14">
        <f>C41</f>
        <v>2250.2600000000002</v>
      </c>
      <c r="D40" s="14">
        <f t="shared" ref="D40:G40" si="16">D41</f>
        <v>1790</v>
      </c>
      <c r="E40" s="14">
        <f t="shared" si="16"/>
        <v>2700</v>
      </c>
      <c r="F40" s="14">
        <f t="shared" si="16"/>
        <v>2700</v>
      </c>
      <c r="G40" s="14">
        <f t="shared" si="16"/>
        <v>2700</v>
      </c>
    </row>
    <row r="41" spans="1:7" s="7" customFormat="1" ht="12.75" x14ac:dyDescent="0.2">
      <c r="A41" s="12">
        <v>3</v>
      </c>
      <c r="B41" s="13" t="s">
        <v>20</v>
      </c>
      <c r="C41" s="14">
        <f>C42</f>
        <v>2250.2600000000002</v>
      </c>
      <c r="D41" s="14">
        <f t="shared" ref="D41:G41" si="17">D42</f>
        <v>1790</v>
      </c>
      <c r="E41" s="14">
        <f t="shared" si="17"/>
        <v>2700</v>
      </c>
      <c r="F41" s="14">
        <f t="shared" si="17"/>
        <v>2700</v>
      </c>
      <c r="G41" s="14">
        <f t="shared" si="17"/>
        <v>2700</v>
      </c>
    </row>
    <row r="42" spans="1:7" s="7" customFormat="1" ht="12.75" x14ac:dyDescent="0.2">
      <c r="A42" s="15" t="s">
        <v>6</v>
      </c>
      <c r="B42" s="16" t="s">
        <v>12</v>
      </c>
      <c r="C42" s="17">
        <v>2250.2600000000002</v>
      </c>
      <c r="D42" s="17">
        <v>1790</v>
      </c>
      <c r="E42" s="17">
        <v>2700</v>
      </c>
      <c r="F42" s="17">
        <v>2700</v>
      </c>
      <c r="G42" s="17">
        <v>2700</v>
      </c>
    </row>
    <row r="43" spans="1:7" s="7" customFormat="1" ht="25.5" x14ac:dyDescent="0.2">
      <c r="A43" s="9" t="s">
        <v>29</v>
      </c>
      <c r="B43" s="18" t="s">
        <v>34</v>
      </c>
      <c r="C43" s="11">
        <f>C44</f>
        <v>0</v>
      </c>
      <c r="D43" s="11">
        <f t="shared" ref="D43:G43" si="18">D44</f>
        <v>188476</v>
      </c>
      <c r="E43" s="11">
        <f t="shared" si="18"/>
        <v>97455</v>
      </c>
      <c r="F43" s="11">
        <f t="shared" si="18"/>
        <v>92065</v>
      </c>
      <c r="G43" s="11">
        <f t="shared" si="18"/>
        <v>0</v>
      </c>
    </row>
    <row r="44" spans="1:7" s="7" customFormat="1" ht="12.75" x14ac:dyDescent="0.2">
      <c r="A44" s="12">
        <v>581</v>
      </c>
      <c r="B44" s="13" t="s">
        <v>5</v>
      </c>
      <c r="C44" s="14">
        <f>C45+C50</f>
        <v>0</v>
      </c>
      <c r="D44" s="14">
        <f t="shared" ref="D44:G44" si="19">D45+D50</f>
        <v>188476</v>
      </c>
      <c r="E44" s="14">
        <f t="shared" si="19"/>
        <v>97455</v>
      </c>
      <c r="F44" s="14">
        <f t="shared" si="19"/>
        <v>92065</v>
      </c>
      <c r="G44" s="14">
        <f t="shared" si="19"/>
        <v>0</v>
      </c>
    </row>
    <row r="45" spans="1:7" s="7" customFormat="1" ht="12.75" x14ac:dyDescent="0.2">
      <c r="A45" s="12">
        <v>3</v>
      </c>
      <c r="B45" s="13" t="s">
        <v>20</v>
      </c>
      <c r="C45" s="14">
        <f>C46+C47+C48+C49</f>
        <v>0</v>
      </c>
      <c r="D45" s="14">
        <f t="shared" ref="D45:G45" si="20">D46+D47+D48+D49</f>
        <v>185276</v>
      </c>
      <c r="E45" s="14">
        <f t="shared" si="20"/>
        <v>90355</v>
      </c>
      <c r="F45" s="14">
        <f t="shared" si="20"/>
        <v>85565</v>
      </c>
      <c r="G45" s="14">
        <f t="shared" si="20"/>
        <v>0</v>
      </c>
    </row>
    <row r="46" spans="1:7" s="7" customFormat="1" ht="12.75" x14ac:dyDescent="0.2">
      <c r="A46" s="15" t="s">
        <v>3</v>
      </c>
      <c r="B46" s="16" t="s">
        <v>13</v>
      </c>
      <c r="C46" s="17"/>
      <c r="D46" s="17"/>
      <c r="E46" s="17">
        <v>0</v>
      </c>
      <c r="F46" s="17">
        <v>0</v>
      </c>
      <c r="G46" s="17">
        <v>0</v>
      </c>
    </row>
    <row r="47" spans="1:7" s="7" customFormat="1" ht="12.75" x14ac:dyDescent="0.2">
      <c r="A47" s="15" t="s">
        <v>6</v>
      </c>
      <c r="B47" s="16" t="s">
        <v>12</v>
      </c>
      <c r="C47" s="17"/>
      <c r="D47" s="17">
        <v>182762</v>
      </c>
      <c r="E47" s="17">
        <v>84180</v>
      </c>
      <c r="F47" s="17">
        <v>80272</v>
      </c>
      <c r="G47" s="17">
        <v>0</v>
      </c>
    </row>
    <row r="48" spans="1:7" s="7" customFormat="1" ht="12.75" x14ac:dyDescent="0.2">
      <c r="A48" s="15" t="s">
        <v>7</v>
      </c>
      <c r="B48" s="16" t="s">
        <v>14</v>
      </c>
      <c r="C48" s="17"/>
      <c r="D48" s="17"/>
      <c r="E48" s="17">
        <v>0</v>
      </c>
      <c r="F48" s="17">
        <v>0</v>
      </c>
      <c r="G48" s="17">
        <v>0</v>
      </c>
    </row>
    <row r="49" spans="1:9" s="7" customFormat="1" ht="12.75" x14ac:dyDescent="0.2">
      <c r="A49" s="15" t="s">
        <v>8</v>
      </c>
      <c r="B49" s="16" t="s">
        <v>15</v>
      </c>
      <c r="C49" s="17"/>
      <c r="D49" s="17">
        <v>2514</v>
      </c>
      <c r="E49" s="17">
        <v>6175</v>
      </c>
      <c r="F49" s="17">
        <v>5293</v>
      </c>
      <c r="G49" s="17">
        <v>0</v>
      </c>
    </row>
    <row r="50" spans="1:9" s="7" customFormat="1" ht="12.75" x14ac:dyDescent="0.2">
      <c r="A50" s="12">
        <v>4</v>
      </c>
      <c r="B50" s="13" t="s">
        <v>26</v>
      </c>
      <c r="C50" s="14">
        <f>C51+C52</f>
        <v>0</v>
      </c>
      <c r="D50" s="14">
        <f t="shared" ref="D50:G50" si="21">D51+D52</f>
        <v>3200</v>
      </c>
      <c r="E50" s="14">
        <f t="shared" si="21"/>
        <v>7100</v>
      </c>
      <c r="F50" s="14">
        <f t="shared" si="21"/>
        <v>6500</v>
      </c>
      <c r="G50" s="14">
        <f t="shared" si="21"/>
        <v>0</v>
      </c>
    </row>
    <row r="51" spans="1:9" s="7" customFormat="1" ht="12.75" x14ac:dyDescent="0.2">
      <c r="A51" s="15" t="s">
        <v>9</v>
      </c>
      <c r="B51" s="16" t="s">
        <v>18</v>
      </c>
      <c r="C51" s="17"/>
      <c r="D51" s="17"/>
      <c r="E51" s="17">
        <v>0</v>
      </c>
      <c r="F51" s="17">
        <v>0</v>
      </c>
      <c r="G51" s="17">
        <v>0</v>
      </c>
    </row>
    <row r="52" spans="1:9" s="7" customFormat="1" ht="12.75" x14ac:dyDescent="0.2">
      <c r="A52" s="15" t="s">
        <v>10</v>
      </c>
      <c r="B52" s="16" t="s">
        <v>16</v>
      </c>
      <c r="C52" s="17"/>
      <c r="D52" s="17">
        <v>3200</v>
      </c>
      <c r="E52" s="17">
        <v>7100</v>
      </c>
      <c r="F52" s="17">
        <v>6500</v>
      </c>
      <c r="G52" s="17"/>
    </row>
    <row r="53" spans="1:9" s="2" customFormat="1" x14ac:dyDescent="0.25">
      <c r="I53" s="1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Nela Gubić</cp:lastModifiedBy>
  <cp:lastPrinted>2023-09-25T18:48:39Z</cp:lastPrinted>
  <dcterms:created xsi:type="dcterms:W3CDTF">2022-10-31T10:11:38Z</dcterms:created>
  <dcterms:modified xsi:type="dcterms:W3CDTF">2025-01-21T11:58:45Z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